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mc:AlternateContent xmlns:mc="http://schemas.openxmlformats.org/markup-compatibility/2006">
    <mc:Choice Requires="x15">
      <x15ac:absPath xmlns:x15ac="http://schemas.microsoft.com/office/spreadsheetml/2010/11/ac" url="C:\Users\sib-mcstays\Desktop\"/>
    </mc:Choice>
  </mc:AlternateContent>
  <xr:revisionPtr revIDLastSave="0" documentId="8_{EDBD8DA8-D16C-4D19-80FC-EC9E4894C156}" xr6:coauthVersionLast="47" xr6:coauthVersionMax="47" xr10:uidLastSave="{00000000-0000-0000-0000-000000000000}"/>
  <bookViews>
    <workbookView xWindow="-108" yWindow="-108" windowWidth="23256" windowHeight="12576" activeTab="2" xr2:uid="{00000000-000D-0000-FFFF-FFFF00000000}"/>
  </bookViews>
  <sheets>
    <sheet name="Declaration" sheetId="1" r:id="rId1"/>
    <sheet name="Social Value Initiatives" sheetId="3" r:id="rId2"/>
    <sheet name="Delivery Plan" sheetId="2" r:id="rId3"/>
  </sheets>
  <definedNames>
    <definedName name="_xlnm._FilterDatabase" localSheetId="1" hidden="1">'Social Value Initiatives'!$C$3:$G$69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7" i="2" l="1"/>
  <c r="D56" i="2"/>
  <c r="D55" i="2"/>
  <c r="D34" i="2" l="1"/>
  <c r="D35" i="2"/>
  <c r="D32" i="2"/>
  <c r="D18" i="2"/>
  <c r="D17" i="2"/>
  <c r="D16" i="2"/>
  <c r="D15" i="2"/>
  <c r="B9" i="2" l="1"/>
  <c r="C9" i="2" s="1"/>
  <c r="B5" i="2" s="1"/>
  <c r="D54" i="2" l="1"/>
  <c r="D51" i="2"/>
  <c r="D49" i="2"/>
  <c r="D47" i="2"/>
  <c r="D45" i="2"/>
  <c r="D39" i="2"/>
  <c r="D53" i="2"/>
  <c r="D50" i="2"/>
  <c r="D48" i="2"/>
  <c r="D46" i="2"/>
  <c r="D44" i="2"/>
  <c r="D38" i="2"/>
  <c r="D23" i="2"/>
  <c r="D52" i="2"/>
  <c r="D43" i="2"/>
  <c r="D22" i="2"/>
  <c r="D42" i="2"/>
  <c r="D41" i="2"/>
  <c r="D40" i="2"/>
  <c r="D37" i="2" l="1"/>
  <c r="D36" i="2"/>
  <c r="D33" i="2"/>
  <c r="D31" i="2"/>
  <c r="D30" i="2"/>
  <c r="D29" i="2"/>
  <c r="D28" i="2"/>
  <c r="D21" i="2"/>
  <c r="D20" i="2"/>
  <c r="D19" i="2"/>
  <c r="D58" i="2" l="1"/>
  <c r="D27" i="2"/>
  <c r="D24" i="2"/>
  <c r="D26" i="2"/>
  <c r="D25" i="2"/>
  <c r="D59" i="2" l="1"/>
</calcChain>
</file>

<file path=xl/sharedStrings.xml><?xml version="1.0" encoding="utf-8"?>
<sst xmlns="http://schemas.openxmlformats.org/spreadsheetml/2006/main" count="309" uniqueCount="171">
  <si>
    <t>Contact Name</t>
  </si>
  <si>
    <t>Position</t>
  </si>
  <si>
    <t>Email address</t>
  </si>
  <si>
    <t>Telephone number</t>
  </si>
  <si>
    <t>Signed</t>
  </si>
  <si>
    <t>Date</t>
  </si>
  <si>
    <t>Points Value</t>
  </si>
  <si>
    <t>Number of FTE person weeks which will be delivered throughout this contract</t>
  </si>
  <si>
    <t>Estimated value of contract (in millions)</t>
  </si>
  <si>
    <t>million</t>
  </si>
  <si>
    <t>Term of contract (in years)</t>
  </si>
  <si>
    <t>years</t>
  </si>
  <si>
    <t>Value per annum</t>
  </si>
  <si>
    <t>Cap</t>
  </si>
  <si>
    <t>Number of hours which will be delivered throughout this contract</t>
  </si>
  <si>
    <t>Use of at least one social enterprise in the supply chain (in relation to work carried out on this contract)</t>
  </si>
  <si>
    <t xml:space="preserve">I confirm that this Social Value Delivery Plan sets out the actions that will be undertaken to ensure the achievement of the social value requirements of the contract. </t>
  </si>
  <si>
    <t>Approach for the delivery of the social value requirements set out in Schedule XX</t>
  </si>
  <si>
    <t>Social Value points</t>
  </si>
  <si>
    <t>The social value initiatives which are eligible for inclusion on this contract and their associated points are detailed on the previous tab of this spreadsheet 'Social Value Initiatives'.</t>
  </si>
  <si>
    <t>PfG Outcomes (based on 2021 Consultation document)</t>
  </si>
  <si>
    <t>Social Value Theme</t>
  </si>
  <si>
    <t>Social Value Indicator</t>
  </si>
  <si>
    <t>Social Value Initiatives</t>
  </si>
  <si>
    <t>Unit of Measurement</t>
  </si>
  <si>
    <t>Beneficiaries</t>
  </si>
  <si>
    <t>Social Value Points</t>
  </si>
  <si>
    <t xml:space="preserve">Our economy is globally competitive, regionally balanced and carbon-neutral                  </t>
  </si>
  <si>
    <t xml:space="preserve">Increasing secure employment and skills </t>
  </si>
  <si>
    <t xml:space="preserve">1.1 Create employment, re-training and other return to work opportunities for those furthest from the labour market </t>
  </si>
  <si>
    <t xml:space="preserve">Paid employment </t>
  </si>
  <si>
    <t>people who face barriers to employment or are from deprived areas</t>
  </si>
  <si>
    <t>We have an equal and inclusive society where everyone is valued and treated with respect</t>
  </si>
  <si>
    <t>people from the Client's priority group</t>
  </si>
  <si>
    <t>Work placements</t>
  </si>
  <si>
    <t>people who are considered to be disadvantaged in the labour market or at risk of social exclusion</t>
  </si>
  <si>
    <t>Skills development and educational attainment</t>
  </si>
  <si>
    <t>8 hours of support or training</t>
  </si>
  <si>
    <t>Digital skills development, cyber security awareness training and educational attainment</t>
  </si>
  <si>
    <t>people who are at risk of digital exclusion</t>
  </si>
  <si>
    <t>1.2 Create employment opportunities particularly for those who face barriers to employment and/or who are located in deprived areas</t>
  </si>
  <si>
    <t>1.3 Create employment and training opportunities in industries with known skills shortages or in high growth sectors</t>
  </si>
  <si>
    <t>1.4 Support in-work progression and educational attainment in the workforce, including training schemes that address skill gaps and result in recognised qualifications, to help people to move into higher paid work by developing new skills</t>
  </si>
  <si>
    <t>In-work progression and skills development</t>
  </si>
  <si>
    <t>1 strategy</t>
  </si>
  <si>
    <t>existing staff, including those from disadvantaged or minority groups, in the contract's workforce</t>
  </si>
  <si>
    <t>1 annual update to strategy</t>
  </si>
  <si>
    <t>1.5 Increase the representation of disabled people in the contract workforce</t>
  </si>
  <si>
    <t>people who have a disability</t>
  </si>
  <si>
    <t>1.6 Support disabled people to develop new skills and recognised qualifications</t>
  </si>
  <si>
    <t>people who have a disability and are at risk of digital exclusion</t>
  </si>
  <si>
    <t>1.7 Create opportunities for entrepreneurship and help new, small organisations to grow, supporting economic growth and business creation.</t>
  </si>
  <si>
    <t>Inclusion of Social and Micro Enterprises in the contract’s supply chain</t>
  </si>
  <si>
    <t>1 Social Enterprise</t>
  </si>
  <si>
    <t>SE located in Northern Ireland</t>
  </si>
  <si>
    <t>1 ME which is in its first 48 months of trading</t>
  </si>
  <si>
    <t>Micro Enterprise located in Northern Ireland</t>
  </si>
  <si>
    <t>Business development and knowledge sharing</t>
  </si>
  <si>
    <t>Voluntary or Community organisation located in Northern Ireland</t>
  </si>
  <si>
    <t xml:space="preserve">Everyone can reach their potential                   </t>
  </si>
  <si>
    <t>People want to live, work and visit here</t>
  </si>
  <si>
    <t>Everyone can reach their potential</t>
  </si>
  <si>
    <t>Building ethical and resilient supply chains</t>
  </si>
  <si>
    <t>2.1 Demonstrate action to promote collaboration and a fair and responsible approach to working throughout the supply chain</t>
  </si>
  <si>
    <t>Fair Work strategy for the contract</t>
  </si>
  <si>
    <t>n/a</t>
  </si>
  <si>
    <t>2.2 Demonstrate action to promote ethical supply chains and practices; and, identify and manage risks of modern slavery and human rights abuses in the delivery of the contract, including in the supply chain.</t>
  </si>
  <si>
    <t>Human Rights strategy for the contract</t>
  </si>
  <si>
    <t>Ethical Supply Chain strategy for the contract</t>
  </si>
  <si>
    <t xml:space="preserve">          </t>
  </si>
  <si>
    <t>2.3 Maximise security of supply, for example by minimising proximity of supply chains to point of delivery</t>
  </si>
  <si>
    <t>Supply Chain Resilience and Capacity strategy for the contract</t>
  </si>
  <si>
    <t>2.4 Create a diverse supply chain to deliver the contract including new businesses and entrepreneurs, start-ups, SMEs and VCSEs.</t>
  </si>
  <si>
    <t>Inclusion of MEs, which are in their first 48 months of trading, in the contract's supply chain</t>
  </si>
  <si>
    <t>Inclusion of VCSE sector organisations in the contract's supply chain</t>
  </si>
  <si>
    <t>1 VCSE sector organisation</t>
  </si>
  <si>
    <t>VCSE sector organisation located in Northern Ireland</t>
  </si>
  <si>
    <t>Our economy is globally competitive, regionally balanced and carbon neutral</t>
  </si>
  <si>
    <t>Everyone feels safe - we all respect the law and each other</t>
  </si>
  <si>
    <t>We live and work sustainably – protecting the environment</t>
  </si>
  <si>
    <t>Delivering Zero Carbon</t>
  </si>
  <si>
    <t>3.1 Deliver additional environmental benefits in the performance of the contract including working towards net zero greenhouse gas emissions.</t>
  </si>
  <si>
    <t>Environmental Strategy for the contract</t>
  </si>
  <si>
    <t>Our children and young people have the best start in life</t>
  </si>
  <si>
    <t>Waste and Resource Efficiencies in the delivery of the contract</t>
  </si>
  <si>
    <t>Resource sharing with 1 organisation</t>
  </si>
  <si>
    <t xml:space="preserve">a VCSE sector organisation </t>
  </si>
  <si>
    <t xml:space="preserve">an SME </t>
  </si>
  <si>
    <t xml:space="preserve">a business </t>
  </si>
  <si>
    <t xml:space="preserve">Environmental Awareness Initiatives </t>
  </si>
  <si>
    <t>8 hours of support or improvement</t>
  </si>
  <si>
    <t>Staff, suppliers, customers and communities impacted by the delivery of the contract</t>
  </si>
  <si>
    <t>3.2 Contract specifications that support environmental protection and improvement.</t>
  </si>
  <si>
    <t>3.3 Supply chains that minimise carbon footprint and emissions.</t>
  </si>
  <si>
    <t>Supply Chain Strategy for Minimimising Carbon Footprint and Emissions for the contract</t>
  </si>
  <si>
    <t>3.4 Companies employ low or zero-carbon practices and/or materials.</t>
  </si>
  <si>
    <t>Carbon Reduction Strategy for the contract</t>
  </si>
  <si>
    <t>3.5 Assessing and minimising embodied carbon.</t>
  </si>
  <si>
    <t>Strategy for Assessing and Minimising Embodied Carbon</t>
  </si>
  <si>
    <t>We all enjoy long, healthy, active lives</t>
  </si>
  <si>
    <t>Promoting Wellbeing</t>
  </si>
  <si>
    <t>4.1 Support the health and wellbeing, including physical and mental health, in the contract workforce</t>
  </si>
  <si>
    <t>Health and Wellbeing strategy for the staff employed on the contract</t>
  </si>
  <si>
    <t>We have a caring society that supports people throughout their lives</t>
  </si>
  <si>
    <t>4.2 Influence staff, suppliers, customers and communities through the delivery of the contract to support health and wellbeing, including physical and mental health</t>
  </si>
  <si>
    <t>Health and Wellbeing initiative</t>
  </si>
  <si>
    <t xml:space="preserve">8 hours of support </t>
  </si>
  <si>
    <t>4.3 Promote equality, diversity and inclusion in the contract's workforce</t>
  </si>
  <si>
    <t>Equality, Diversity and Inclusion Strategy</t>
  </si>
  <si>
    <t>existing staff who are underrepresented in the contract's workforce</t>
  </si>
  <si>
    <t>4.4 Allocate a percentage of the budget to artwork or cultural activities</t>
  </si>
  <si>
    <t xml:space="preserve">Bidders must complete the table below to demonstrate how the social value requirement will be delivered.  This will be submitted with the tender.  </t>
  </si>
  <si>
    <t>Paid employment for people who face barriers to employment or are from deprived areas</t>
  </si>
  <si>
    <t>Paid employment for people from the Client's priority group</t>
  </si>
  <si>
    <t>Unwaged work placements for people who face barriers to employment or are from deprived areas</t>
  </si>
  <si>
    <t>Unwaged work placements for people from the Client's priority group</t>
  </si>
  <si>
    <t>Skills development and educational attainment for people who are considered to be disadvantaged in the labour market or at risk of social exclusion</t>
  </si>
  <si>
    <t xml:space="preserve">Skills development and educational attainment for people from the Client's priority group </t>
  </si>
  <si>
    <t xml:space="preserve">Digital skills development, cyber security awareness training and educational attainment for people who are at risk of digital exclusion </t>
  </si>
  <si>
    <t xml:space="preserve">Digital skills development, cyber security awareness training and educational attainment for people from the Client's priority group </t>
  </si>
  <si>
    <t>In-work Progression and Skills Development Strategy</t>
  </si>
  <si>
    <t>Inclusion of Social Enterprises in the contract's supply chain</t>
  </si>
  <si>
    <t>Inclusion of Micro Enterprise which is in its first 48 months of trading in the contract's supply chain</t>
  </si>
  <si>
    <t>Use of at least one micro enterprise  which is in its first 48 months of trading in the supply chain (in relation to work carried out on this contract)</t>
  </si>
  <si>
    <t>Number of annual updates which will be submitted throughout the duration of the contract</t>
  </si>
  <si>
    <t>Total Social Value points which will be delivered by this plan</t>
  </si>
  <si>
    <t>Total Social Value points required to be delivered</t>
  </si>
  <si>
    <t>Business development and knowledge sharing with a Voluntary or Community organisation or Micro Enterprise in Northern Ireland</t>
  </si>
  <si>
    <t>Strategy will be submitted in relation to work carried out on this contract</t>
  </si>
  <si>
    <t>Fair Work Strategy</t>
  </si>
  <si>
    <t>Fair Work Strategy - annual updates</t>
  </si>
  <si>
    <t>In-work Progression and Skills Development Strategy - annual updates</t>
  </si>
  <si>
    <t>Human Rights Strategy</t>
  </si>
  <si>
    <t>Ethical Supply Chain Strategy</t>
  </si>
  <si>
    <t>Supply Chain Resilience and Capacity Strategy</t>
  </si>
  <si>
    <t>Human Rights Strategy - annual updates</t>
  </si>
  <si>
    <t>Ethical Supply Chain Strategy - annual updates</t>
  </si>
  <si>
    <t>Supply Chain Resilience and Capacity Strategy - annual updates</t>
  </si>
  <si>
    <r>
      <t xml:space="preserve">Planned Delivery </t>
    </r>
    <r>
      <rPr>
        <i/>
        <sz val="12"/>
        <color theme="1"/>
        <rFont val="Calibri"/>
        <family val="2"/>
        <scheme val="minor"/>
      </rPr>
      <t>[to be completed by Bidder]</t>
    </r>
  </si>
  <si>
    <t>Social value initiative</t>
  </si>
  <si>
    <t>Environmental Strategy</t>
  </si>
  <si>
    <t>Environmental Strategy - annual updates</t>
  </si>
  <si>
    <t>Resource sharing with a VCSE sector organisation</t>
  </si>
  <si>
    <t>Resource sharing with an SME</t>
  </si>
  <si>
    <t>Resource sharing with another business</t>
  </si>
  <si>
    <t xml:space="preserve">Supply Chain Strategy for Minimimising Carbon Footprint and Emissions </t>
  </si>
  <si>
    <t>Supply Chain Strategy for Minimimising Carbon Footprint and Emissions - annual updates</t>
  </si>
  <si>
    <t>Carbon Reduction Strategy for the contract - annual updates</t>
  </si>
  <si>
    <t>Strategy for Assessing and Minimising Embodied Carbon - annual updates</t>
  </si>
  <si>
    <t xml:space="preserve">Health and Wellbeing strategy </t>
  </si>
  <si>
    <t>Health and Wellbeing strategy - annual updates</t>
  </si>
  <si>
    <t>Equality, Diversity and Inclusion Strategy - annual updates</t>
  </si>
  <si>
    <t>Contracting Authorities should edit this tab to reflect the appropriate theme and subsequent indicator(s) that they have selected to include in the contract, based on a clear policy rationale.</t>
  </si>
  <si>
    <r>
      <t xml:space="preserve"> Social Value Delivery Plan </t>
    </r>
    <r>
      <rPr>
        <i/>
        <sz val="11"/>
        <color rgb="FFFF0000"/>
        <rFont val="Calibri"/>
        <family val="2"/>
        <scheme val="minor"/>
      </rPr>
      <t>[to be completed by the bidder and submitted with their tender response]</t>
    </r>
  </si>
  <si>
    <t>staff, suppliers, customers, local community</t>
  </si>
  <si>
    <t>26 full time equivalent weeks of employment</t>
  </si>
  <si>
    <t xml:space="preserve">2 full time equivalent weeks </t>
  </si>
  <si>
    <t>Modern Slavery Assessment Tool for the contract</t>
  </si>
  <si>
    <t>1 questionnaire completed and supply chain map</t>
  </si>
  <si>
    <t>1 annual update to questionnaire</t>
  </si>
  <si>
    <t>MSAT and supply chain map</t>
  </si>
  <si>
    <t>Completion of online assessment and supply chain map in relation to work carried out on this contract</t>
  </si>
  <si>
    <t>MSAT - annual update</t>
  </si>
  <si>
    <t>Total Social Value points to be delivered</t>
  </si>
  <si>
    <t>The Contractor must deliver a minimum value of 100 Social Value points for every £1 million (and pro-rata) in invoiced value, capped at an averaged contract value of £3 million per annum.</t>
  </si>
  <si>
    <t>Community engagement activities to determine the most relevant artwork or cultural activities</t>
  </si>
  <si>
    <t>local community</t>
  </si>
  <si>
    <t>Activities to promote the artwork or cultural activities to community groups</t>
  </si>
  <si>
    <t>community groups</t>
  </si>
  <si>
    <t>Activities to promote supply chain opportunities related to the artwork or cultural activities to micro businesses, social enterprises or organisations within the arts, cultural and heritage sectors</t>
  </si>
  <si>
    <t>micro businesses, social enterprises or organisations within the arts, cultural and heritage sectors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</si>
</sst>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_(&quot;£&quot;* \(#,##0.00\);_(&quot;£&quot;* &quot;-&quot;??_);_(@_)"/>
    <numFmt numFmtId="165" formatCode="0.0"/>
    <numFmt numFmtId="166" formatCode="_-[$£-809]* #,##0.0_-;\-[$£-809]* #,##0.0_-;_-[$£-809]* &quot;-&quot;??_-;_-@_-"/>
    <numFmt numFmtId="167" formatCode="_-[$£-809]* #,##0.00_-;\-[$£-809]* #,##0.00_-;_-[$£-809]* &quot;-&quot;??_-;_-@_-"/>
  </numFmts>
  <fonts count="19"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2"/>
      <color theme="0"/>
      <name val="Calibri"/>
      <family val="2"/>
      <scheme val="minor"/>
    </font>
    <font>
      <b/>
      <sz val="12"/>
      <color theme="1"/>
      <name val="Calibri"/>
      <family val="2"/>
      <scheme val="minor"/>
    </font>
    <font>
      <i/>
      <sz val="11"/>
      <color theme="1"/>
      <name val="Calibri"/>
      <family val="2"/>
      <scheme val="minor"/>
    </font>
    <font>
      <i/>
      <sz val="11"/>
      <color theme="0"/>
      <name val="Calibri"/>
      <family val="2"/>
      <scheme val="minor"/>
    </font>
    <font>
      <b/>
      <sz val="12"/>
      <name val="Calibri"/>
      <family val="2"/>
      <scheme val="minor"/>
    </font>
    <font>
      <b/>
      <sz val="12"/>
      <color rgb="FF000000"/>
      <name val="Calibri"/>
      <family val="2"/>
      <scheme val="minor"/>
    </font>
    <font>
      <b/>
      <i/>
      <sz val="12"/>
      <color theme="1"/>
      <name val="Calibri"/>
      <family val="2"/>
      <scheme val="minor"/>
    </font>
    <font>
      <sz val="12"/>
      <color theme="1"/>
      <name val="Calibri"/>
      <family val="2"/>
      <scheme val="minor"/>
    </font>
    <font>
      <i/>
      <sz val="12"/>
      <color theme="1"/>
      <name val="Calibri"/>
      <family val="2"/>
      <scheme val="minor"/>
    </font>
    <font>
      <i/>
      <sz val="12"/>
      <color rgb="FFFF0000"/>
      <name val="Calibri"/>
      <family val="2"/>
      <scheme val="minor"/>
    </font>
    <font>
      <i/>
      <sz val="11"/>
      <color rgb="FFFF0000"/>
      <name val="Calibri"/>
      <family val="2"/>
      <scheme val="minor"/>
    </font>
    <font>
      <b/>
      <sz val="12"/>
      <color rgb="FFFF0000"/>
      <name val="Calibri"/>
      <family val="2"/>
      <scheme val="minor"/>
    </font>
    <font>
      <sz val="12"/>
      <color rgb="FFFF0000"/>
      <name val="Calibri"/>
      <family val="2"/>
      <scheme val="minor"/>
    </font>
    <font>
      <sz val="11"/>
      <color theme="1"/>
      <name val="Calibri"/>
      <family val="2"/>
    </font>
    <font>
      <b/>
      <sz val="12"/>
      <color theme="0"/>
      <name val="Calibri"/>
      <family val="2"/>
    </font>
  </fonts>
  <fills count="9">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3"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112">
    <xf numFmtId="0" fontId="0" fillId="0" borderId="0" xfId="0"/>
    <xf numFmtId="0" fontId="4" fillId="4" borderId="1" xfId="0" applyFont="1" applyFill="1" applyBorder="1" applyAlignment="1">
      <alignment horizontal="left" wrapText="1"/>
    </xf>
    <xf numFmtId="0" fontId="4" fillId="4" borderId="4" xfId="0" applyFont="1" applyFill="1" applyBorder="1"/>
    <xf numFmtId="0" fontId="4" fillId="4" borderId="1" xfId="0" applyFont="1" applyFill="1" applyBorder="1"/>
    <xf numFmtId="0" fontId="4" fillId="4" borderId="1" xfId="0" applyFont="1" applyFill="1" applyBorder="1" applyAlignment="1">
      <alignment wrapText="1"/>
    </xf>
    <xf numFmtId="0" fontId="4" fillId="4" borderId="6" xfId="0" applyFont="1" applyFill="1" applyBorder="1" applyAlignment="1">
      <alignment horizontal="left" vertical="top" wrapText="1"/>
    </xf>
    <xf numFmtId="0" fontId="5" fillId="5" borderId="4" xfId="0" applyFont="1" applyFill="1" applyBorder="1" applyAlignment="1">
      <alignment vertical="top" wrapText="1"/>
    </xf>
    <xf numFmtId="0" fontId="0" fillId="6" borderId="7" xfId="0" applyFill="1" applyBorder="1" applyAlignment="1">
      <alignment vertical="top" wrapText="1"/>
    </xf>
    <xf numFmtId="0" fontId="0" fillId="6" borderId="8" xfId="0" applyFill="1" applyBorder="1" applyAlignment="1">
      <alignment vertical="top"/>
    </xf>
    <xf numFmtId="0" fontId="4" fillId="4" borderId="0" xfId="0" applyFont="1" applyFill="1" applyAlignment="1">
      <alignment wrapText="1"/>
    </xf>
    <xf numFmtId="0" fontId="4" fillId="5" borderId="3" xfId="0" applyFont="1" applyFill="1" applyBorder="1"/>
    <xf numFmtId="0" fontId="0" fillId="6" borderId="0" xfId="0" applyFill="1" applyAlignment="1">
      <alignment vertical="top"/>
    </xf>
    <xf numFmtId="0" fontId="0" fillId="6" borderId="0" xfId="0" applyFill="1" applyAlignment="1">
      <alignment vertical="top" wrapText="1"/>
    </xf>
    <xf numFmtId="0" fontId="0" fillId="6" borderId="9" xfId="0" applyFill="1" applyBorder="1" applyAlignment="1">
      <alignment vertical="top"/>
    </xf>
    <xf numFmtId="0" fontId="0" fillId="7" borderId="0" xfId="0" applyFill="1" applyAlignment="1">
      <alignment vertical="top" wrapText="1"/>
    </xf>
    <xf numFmtId="0" fontId="0" fillId="7" borderId="9" xfId="0" applyFill="1" applyBorder="1" applyAlignment="1">
      <alignment vertical="top"/>
    </xf>
    <xf numFmtId="0" fontId="4" fillId="4" borderId="6" xfId="0" applyFont="1" applyFill="1" applyBorder="1" applyAlignment="1">
      <alignment horizontal="left" wrapText="1"/>
    </xf>
    <xf numFmtId="0" fontId="0" fillId="7" borderId="0" xfId="0" applyFill="1" applyAlignment="1">
      <alignment vertical="top"/>
    </xf>
    <xf numFmtId="0" fontId="4" fillId="4" borderId="0" xfId="0" applyFont="1" applyFill="1" applyAlignment="1">
      <alignment horizontal="left" wrapText="1"/>
    </xf>
    <xf numFmtId="0" fontId="0" fillId="4" borderId="0" xfId="0" applyFill="1"/>
    <xf numFmtId="0" fontId="0" fillId="5" borderId="3" xfId="0" applyFill="1" applyBorder="1"/>
    <xf numFmtId="0" fontId="0" fillId="4" borderId="6" xfId="0" applyFill="1" applyBorder="1" applyAlignment="1">
      <alignment horizontal="left" wrapText="1"/>
    </xf>
    <xf numFmtId="0" fontId="0" fillId="6" borderId="5" xfId="0" applyFill="1" applyBorder="1" applyAlignment="1">
      <alignment vertical="top" wrapText="1"/>
    </xf>
    <xf numFmtId="0" fontId="0" fillId="6" borderId="2" xfId="0" applyFill="1" applyBorder="1" applyAlignment="1">
      <alignment vertical="top"/>
    </xf>
    <xf numFmtId="0" fontId="0" fillId="5" borderId="6" xfId="0" applyFill="1" applyBorder="1"/>
    <xf numFmtId="0" fontId="0" fillId="7" borderId="10" xfId="0" applyFill="1" applyBorder="1" applyAlignment="1">
      <alignment vertical="top" wrapText="1"/>
    </xf>
    <xf numFmtId="0" fontId="0" fillId="7" borderId="13" xfId="0" applyFill="1" applyBorder="1" applyAlignment="1">
      <alignment vertical="top"/>
    </xf>
    <xf numFmtId="0" fontId="6" fillId="6" borderId="10" xfId="0" applyFont="1" applyFill="1" applyBorder="1" applyAlignment="1">
      <alignment wrapText="1"/>
    </xf>
    <xf numFmtId="0" fontId="0" fillId="6" borderId="10" xfId="0" applyFill="1" applyBorder="1"/>
    <xf numFmtId="0" fontId="0" fillId="6" borderId="10" xfId="0" applyFill="1" applyBorder="1" applyAlignment="1">
      <alignment wrapText="1"/>
    </xf>
    <xf numFmtId="0" fontId="0" fillId="6" borderId="13" xfId="0" applyFill="1" applyBorder="1"/>
    <xf numFmtId="0" fontId="0" fillId="6" borderId="10" xfId="0" applyFill="1" applyBorder="1" applyAlignment="1">
      <alignment vertical="top"/>
    </xf>
    <xf numFmtId="0" fontId="0" fillId="6" borderId="10" xfId="0" applyFill="1" applyBorder="1" applyAlignment="1">
      <alignment vertical="top" wrapText="1"/>
    </xf>
    <xf numFmtId="0" fontId="0" fillId="6" borderId="13" xfId="0" applyFill="1" applyBorder="1" applyAlignment="1">
      <alignment vertical="top"/>
    </xf>
    <xf numFmtId="0" fontId="4" fillId="4" borderId="3" xfId="0" applyFont="1" applyFill="1" applyBorder="1" applyAlignment="1">
      <alignment horizontal="left" vertical="center" wrapText="1"/>
    </xf>
    <xf numFmtId="0" fontId="7" fillId="4" borderId="3" xfId="0" applyFont="1" applyFill="1" applyBorder="1" applyAlignment="1">
      <alignment horizontal="left" vertical="center" wrapText="1"/>
    </xf>
    <xf numFmtId="0" fontId="4" fillId="4" borderId="3" xfId="0" applyFont="1" applyFill="1" applyBorder="1" applyAlignment="1">
      <alignment horizontal="left" wrapText="1"/>
    </xf>
    <xf numFmtId="0" fontId="0" fillId="4" borderId="3" xfId="0" applyFill="1" applyBorder="1"/>
    <xf numFmtId="0" fontId="0" fillId="4" borderId="3" xfId="0" applyFill="1" applyBorder="1" applyAlignment="1">
      <alignment horizontal="left" wrapText="1"/>
    </xf>
    <xf numFmtId="0" fontId="4" fillId="4" borderId="4" xfId="0" applyFont="1" applyFill="1" applyBorder="1" applyAlignment="1">
      <alignment horizontal="left" vertical="center" wrapText="1"/>
    </xf>
    <xf numFmtId="0" fontId="5" fillId="5" borderId="4" xfId="0" applyFont="1" applyFill="1" applyBorder="1" applyAlignment="1">
      <alignment vertical="center" wrapText="1"/>
    </xf>
    <xf numFmtId="0" fontId="0" fillId="6" borderId="0" xfId="0" applyFill="1" applyAlignment="1">
      <alignment wrapText="1"/>
    </xf>
    <xf numFmtId="0" fontId="3" fillId="4" borderId="3" xfId="0" applyFont="1" applyFill="1" applyBorder="1" applyAlignment="1">
      <alignment horizontal="left" vertical="center" wrapText="1"/>
    </xf>
    <xf numFmtId="0" fontId="0" fillId="5" borderId="6" xfId="0" applyFill="1" applyBorder="1" applyAlignment="1">
      <alignment horizontal="right"/>
    </xf>
    <xf numFmtId="0" fontId="4" fillId="4" borderId="12" xfId="0" applyFont="1" applyFill="1" applyBorder="1" applyAlignment="1">
      <alignment horizontal="left" vertical="center" wrapText="1"/>
    </xf>
    <xf numFmtId="0" fontId="0" fillId="5" borderId="11" xfId="0" applyFill="1" applyBorder="1" applyAlignment="1">
      <alignment horizontal="right"/>
    </xf>
    <xf numFmtId="0" fontId="5" fillId="5" borderId="4" xfId="0" applyFont="1" applyFill="1" applyBorder="1" applyAlignment="1">
      <alignment wrapText="1"/>
    </xf>
    <xf numFmtId="0" fontId="0" fillId="6" borderId="5" xfId="0" applyFill="1" applyBorder="1" applyAlignment="1">
      <alignment vertical="top"/>
    </xf>
    <xf numFmtId="0" fontId="4" fillId="4" borderId="3" xfId="0" applyFont="1" applyFill="1" applyBorder="1" applyAlignment="1">
      <alignment wrapText="1"/>
    </xf>
    <xf numFmtId="0" fontId="8" fillId="5" borderId="0" xfId="0" applyFont="1" applyFill="1" applyAlignment="1">
      <alignment wrapText="1"/>
    </xf>
    <xf numFmtId="0" fontId="5" fillId="5" borderId="7" xfId="0" applyFont="1" applyFill="1" applyBorder="1" applyAlignment="1">
      <alignment vertical="top" wrapText="1"/>
    </xf>
    <xf numFmtId="0" fontId="5" fillId="5" borderId="0" xfId="0" applyFont="1" applyFill="1"/>
    <xf numFmtId="0" fontId="5" fillId="5" borderId="7" xfId="0" applyFont="1" applyFill="1" applyBorder="1" applyAlignment="1">
      <alignment wrapText="1"/>
    </xf>
    <xf numFmtId="0" fontId="5" fillId="5" borderId="0" xfId="0" applyFont="1" applyFill="1" applyAlignment="1">
      <alignment wrapText="1"/>
    </xf>
    <xf numFmtId="0" fontId="5" fillId="5" borderId="10" xfId="0" applyFont="1" applyFill="1" applyBorder="1" applyAlignment="1">
      <alignment wrapText="1"/>
    </xf>
    <xf numFmtId="0" fontId="5" fillId="5" borderId="11" xfId="0" applyFont="1" applyFill="1" applyBorder="1" applyAlignment="1">
      <alignment wrapText="1"/>
    </xf>
    <xf numFmtId="0" fontId="5" fillId="5" borderId="0" xfId="0" applyFont="1" applyFill="1" applyAlignment="1">
      <alignment vertical="top" wrapText="1"/>
    </xf>
    <xf numFmtId="0" fontId="5" fillId="5" borderId="10" xfId="0" applyFont="1" applyFill="1" applyBorder="1"/>
    <xf numFmtId="0" fontId="9" fillId="5" borderId="0" xfId="0" applyFont="1" applyFill="1" applyAlignment="1">
      <alignment vertical="top" wrapText="1"/>
    </xf>
    <xf numFmtId="0" fontId="5" fillId="5" borderId="6" xfId="0" applyFont="1" applyFill="1" applyBorder="1" applyAlignment="1">
      <alignment wrapText="1"/>
    </xf>
    <xf numFmtId="0" fontId="5" fillId="5" borderId="6" xfId="0" applyFont="1" applyFill="1" applyBorder="1"/>
    <xf numFmtId="0" fontId="9" fillId="5" borderId="14" xfId="0" applyFont="1" applyFill="1" applyBorder="1" applyAlignment="1">
      <alignment wrapText="1"/>
    </xf>
    <xf numFmtId="0" fontId="5" fillId="5" borderId="14" xfId="0" applyFont="1" applyFill="1" applyBorder="1" applyAlignment="1">
      <alignment wrapText="1"/>
    </xf>
    <xf numFmtId="0" fontId="10" fillId="5" borderId="11" xfId="0" applyFont="1" applyFill="1" applyBorder="1" applyAlignment="1">
      <alignment wrapText="1"/>
    </xf>
    <xf numFmtId="0" fontId="10" fillId="5" borderId="0" xfId="0" applyFont="1" applyFill="1" applyAlignment="1">
      <alignment wrapText="1"/>
    </xf>
    <xf numFmtId="0" fontId="5" fillId="5" borderId="11" xfId="0" applyFont="1" applyFill="1" applyBorder="1"/>
    <xf numFmtId="0" fontId="5" fillId="5" borderId="14" xfId="0" applyFont="1" applyFill="1" applyBorder="1" applyAlignment="1">
      <alignment vertical="top" wrapText="1"/>
    </xf>
    <xf numFmtId="0" fontId="5" fillId="5" borderId="6" xfId="0" applyFont="1" applyFill="1" applyBorder="1" applyAlignment="1">
      <alignment vertical="top"/>
    </xf>
    <xf numFmtId="0" fontId="5" fillId="5" borderId="15" xfId="0" applyFont="1" applyFill="1" applyBorder="1" applyAlignment="1">
      <alignment vertical="top" wrapText="1"/>
    </xf>
    <xf numFmtId="0" fontId="5" fillId="0" borderId="0" xfId="0" applyFont="1"/>
    <xf numFmtId="0" fontId="2" fillId="0" borderId="0" xfId="0" applyFont="1"/>
    <xf numFmtId="0" fontId="0" fillId="0" borderId="1" xfId="0" applyBorder="1" applyAlignment="1">
      <alignment vertical="center" wrapText="1"/>
    </xf>
    <xf numFmtId="0" fontId="0" fillId="2" borderId="1" xfId="0" applyFill="1" applyBorder="1" applyProtection="1">
      <protection locked="0"/>
    </xf>
    <xf numFmtId="0" fontId="11" fillId="0" borderId="0" xfId="0" applyFont="1"/>
    <xf numFmtId="0" fontId="5" fillId="5" borderId="1" xfId="0" applyFont="1" applyFill="1" applyBorder="1"/>
    <xf numFmtId="1" fontId="5" fillId="8" borderId="1" xfId="0" applyNumberFormat="1" applyFont="1" applyFill="1" applyBorder="1"/>
    <xf numFmtId="1" fontId="5" fillId="8" borderId="1" xfId="0" applyNumberFormat="1" applyFont="1" applyFill="1" applyBorder="1" applyProtection="1">
      <protection locked="0"/>
    </xf>
    <xf numFmtId="1" fontId="5" fillId="0" borderId="0" xfId="0" applyNumberFormat="1" applyFont="1" applyProtection="1">
      <protection locked="0"/>
    </xf>
    <xf numFmtId="0" fontId="11" fillId="0" borderId="0" xfId="0" applyFont="1" applyAlignment="1">
      <alignment vertical="center" wrapText="1"/>
    </xf>
    <xf numFmtId="0" fontId="11" fillId="0" borderId="0" xfId="0" applyFont="1" applyAlignment="1">
      <alignment wrapText="1"/>
    </xf>
    <xf numFmtId="165" fontId="11" fillId="0" borderId="0" xfId="0" applyNumberFormat="1" applyFont="1"/>
    <xf numFmtId="0" fontId="11" fillId="0" borderId="3" xfId="0" applyFont="1" applyBorder="1" applyAlignment="1">
      <alignment vertical="center" wrapText="1"/>
    </xf>
    <xf numFmtId="0" fontId="4" fillId="4" borderId="1" xfId="0" applyFont="1" applyFill="1" applyBorder="1" applyAlignment="1">
      <alignment vertical="center" wrapText="1"/>
    </xf>
    <xf numFmtId="0" fontId="5" fillId="5" borderId="1" xfId="0" applyFont="1" applyFill="1" applyBorder="1" applyAlignment="1">
      <alignment vertical="center" wrapText="1"/>
    </xf>
    <xf numFmtId="0" fontId="11" fillId="5" borderId="2" xfId="0" applyFont="1" applyFill="1" applyBorder="1" applyAlignment="1">
      <alignment vertical="center" wrapText="1"/>
    </xf>
    <xf numFmtId="0" fontId="11" fillId="5" borderId="1" xfId="0" applyFont="1" applyFill="1" applyBorder="1" applyAlignment="1">
      <alignment vertical="center" wrapText="1"/>
    </xf>
    <xf numFmtId="0" fontId="11" fillId="5" borderId="1" xfId="0" applyFont="1" applyFill="1" applyBorder="1" applyAlignment="1">
      <alignment wrapText="1"/>
    </xf>
    <xf numFmtId="1" fontId="11" fillId="5" borderId="1" xfId="0" applyNumberFormat="1" applyFont="1" applyFill="1" applyBorder="1"/>
    <xf numFmtId="0" fontId="11" fillId="5" borderId="1" xfId="0" applyFont="1" applyFill="1" applyBorder="1"/>
    <xf numFmtId="1" fontId="5" fillId="5" borderId="1" xfId="0" applyNumberFormat="1" applyFont="1" applyFill="1" applyBorder="1"/>
    <xf numFmtId="0" fontId="4" fillId="4" borderId="1" xfId="0" applyFont="1" applyFill="1" applyBorder="1" applyAlignment="1">
      <alignment vertical="center"/>
    </xf>
    <xf numFmtId="0" fontId="5" fillId="3" borderId="1" xfId="0" applyFont="1" applyFill="1" applyBorder="1" applyAlignment="1">
      <alignment wrapText="1"/>
    </xf>
    <xf numFmtId="0" fontId="0" fillId="0" borderId="0" xfId="0" applyAlignment="1">
      <alignment vertical="center"/>
    </xf>
    <xf numFmtId="0" fontId="13" fillId="0" borderId="0" xfId="0" applyFont="1"/>
    <xf numFmtId="0" fontId="15" fillId="0" borderId="0" xfId="0" applyFont="1"/>
    <xf numFmtId="0" fontId="16" fillId="0" borderId="0" xfId="0" applyFont="1"/>
    <xf numFmtId="166" fontId="5" fillId="8" borderId="1" xfId="1" applyNumberFormat="1" applyFont="1" applyFill="1" applyBorder="1" applyProtection="1">
      <protection locked="0"/>
    </xf>
    <xf numFmtId="167" fontId="11" fillId="0" borderId="0" xfId="0" applyNumberFormat="1" applyFont="1"/>
    <xf numFmtId="2" fontId="5" fillId="0" borderId="0" xfId="0" applyNumberFormat="1" applyFont="1"/>
    <xf numFmtId="0" fontId="11" fillId="3" borderId="1" xfId="0" applyFont="1" applyFill="1" applyBorder="1" applyProtection="1">
      <protection locked="0"/>
    </xf>
    <xf numFmtId="0" fontId="0" fillId="3" borderId="1" xfId="0" applyFill="1" applyBorder="1" applyProtection="1">
      <protection locked="0"/>
    </xf>
    <xf numFmtId="0" fontId="4" fillId="4" borderId="3" xfId="0" applyFont="1" applyFill="1" applyBorder="1" applyAlignment="1">
      <alignment horizontal="left" vertical="top" wrapText="1"/>
    </xf>
    <xf numFmtId="0" fontId="0" fillId="5" borderId="0" xfId="0" applyFill="1" applyAlignment="1">
      <alignment vertical="top"/>
    </xf>
    <xf numFmtId="0" fontId="17" fillId="6" borderId="7" xfId="0" applyFont="1" applyFill="1" applyBorder="1" applyAlignment="1">
      <alignment vertical="top" wrapText="1"/>
    </xf>
    <xf numFmtId="0" fontId="0" fillId="6" borderId="7" xfId="0" applyFill="1" applyBorder="1" applyAlignment="1">
      <alignment vertical="top"/>
    </xf>
    <xf numFmtId="0" fontId="0" fillId="4" borderId="3" xfId="0" applyFill="1" applyBorder="1" applyAlignment="1">
      <alignment vertical="top"/>
    </xf>
    <xf numFmtId="0" fontId="17" fillId="7" borderId="0" xfId="0" applyFont="1" applyFill="1" applyAlignment="1">
      <alignment vertical="top" wrapText="1"/>
    </xf>
    <xf numFmtId="0" fontId="0" fillId="4" borderId="12" xfId="0" applyFill="1" applyBorder="1" applyAlignment="1">
      <alignment vertical="top"/>
    </xf>
    <xf numFmtId="0" fontId="0" fillId="5" borderId="10" xfId="0" applyFill="1" applyBorder="1" applyAlignment="1">
      <alignment vertical="top"/>
    </xf>
    <xf numFmtId="0" fontId="5" fillId="5" borderId="11" xfId="0" applyFont="1" applyFill="1" applyBorder="1" applyAlignment="1">
      <alignment vertical="top"/>
    </xf>
    <xf numFmtId="0" fontId="17" fillId="6" borderId="10" xfId="0" applyFont="1" applyFill="1" applyBorder="1" applyAlignment="1">
      <alignment vertical="top" wrapText="1"/>
    </xf>
    <xf numFmtId="0" fontId="18" fillId="4" borderId="1" xfId="0" applyFont="1" applyFill="1" applyBorder="1" applyAlignment="1">
      <alignment vertical="top"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14</xdr:row>
      <xdr:rowOff>1</xdr:rowOff>
    </xdr:from>
    <xdr:to>
      <xdr:col>10</xdr:col>
      <xdr:colOff>588169</xdr:colOff>
      <xdr:row>18</xdr:row>
      <xdr:rowOff>76201</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0" y="2667001"/>
          <a:ext cx="9227344" cy="838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400" b="1">
              <a:solidFill>
                <a:schemeClr val="dk1"/>
              </a:solidFill>
              <a:effectLst/>
              <a:latin typeface="+mn-lt"/>
              <a:ea typeface="+mn-ea"/>
              <a:cs typeface="+mn-cs"/>
            </a:rPr>
            <a:t>Please note, the Social Value Delivery Plan must be completed and submitted as part of your tender response. Bidders must only complete the cells highlighted in yellow within the Social Value Delivery Plan. Any additional information included by bidders within the</a:t>
          </a:r>
          <a:r>
            <a:rPr lang="en-GB" sz="1400" b="1" baseline="0">
              <a:solidFill>
                <a:schemeClr val="dk1"/>
              </a:solidFill>
              <a:effectLst/>
              <a:latin typeface="+mn-lt"/>
              <a:ea typeface="+mn-ea"/>
              <a:cs typeface="+mn-cs"/>
            </a:rPr>
            <a:t> Social Value</a:t>
          </a:r>
          <a:r>
            <a:rPr lang="en-GB" sz="1400" b="1">
              <a:solidFill>
                <a:schemeClr val="dk1"/>
              </a:solidFill>
              <a:effectLst/>
              <a:latin typeface="+mn-lt"/>
              <a:ea typeface="+mn-ea"/>
              <a:cs typeface="+mn-cs"/>
            </a:rPr>
            <a:t> Delivery Plan </a:t>
          </a:r>
          <a:r>
            <a:rPr lang="en-GB" sz="1400" b="1" u="sng">
              <a:solidFill>
                <a:schemeClr val="dk1"/>
              </a:solidFill>
              <a:effectLst/>
              <a:latin typeface="+mn-lt"/>
              <a:ea typeface="+mn-ea"/>
              <a:cs typeface="+mn-cs"/>
            </a:rPr>
            <a:t>will not</a:t>
          </a:r>
          <a:r>
            <a:rPr lang="en-GB" sz="1400" b="1">
              <a:solidFill>
                <a:schemeClr val="dk1"/>
              </a:solidFill>
              <a:effectLst/>
              <a:latin typeface="+mn-lt"/>
              <a:ea typeface="+mn-ea"/>
              <a:cs typeface="+mn-cs"/>
            </a:rPr>
            <a:t> be evaluated as part of your tender response.</a:t>
          </a:r>
          <a:endParaRPr lang="en-US" sz="1400">
            <a:solidFill>
              <a:schemeClr val="dk1"/>
            </a:solidFill>
            <a:effectLst/>
            <a:latin typeface="+mn-lt"/>
            <a:ea typeface="+mn-ea"/>
            <a:cs typeface="+mn-cs"/>
          </a:endParaRP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B12"/>
  <sheetViews>
    <sheetView workbookViewId="0">
      <selection activeCell="B4" sqref="B4:B7"/>
    </sheetView>
  </sheetViews>
  <sheetFormatPr defaultColWidth="9.109375" defaultRowHeight="14.4" x14ac:dyDescent="0.3"/>
  <cols>
    <col min="1" max="1" width="18.5546875" customWidth="1"/>
    <col min="2" max="2" width="37.88671875" customWidth="1"/>
  </cols>
  <sheetData>
    <row r="1" spans="1:2" x14ac:dyDescent="0.3">
      <c r="A1" s="70" t="s">
        <v>153</v>
      </c>
    </row>
    <row r="2" spans="1:2" x14ac:dyDescent="0.3">
      <c r="A2" s="70"/>
    </row>
    <row r="4" spans="1:2" x14ac:dyDescent="0.3">
      <c r="A4" s="71" t="s">
        <v>0</v>
      </c>
      <c r="B4" s="100"/>
    </row>
    <row r="5" spans="1:2" x14ac:dyDescent="0.3">
      <c r="A5" s="71" t="s">
        <v>1</v>
      </c>
      <c r="B5" s="100"/>
    </row>
    <row r="6" spans="1:2" x14ac:dyDescent="0.3">
      <c r="A6" s="71" t="s">
        <v>2</v>
      </c>
      <c r="B6" s="100"/>
    </row>
    <row r="7" spans="1:2" x14ac:dyDescent="0.3">
      <c r="A7" s="71" t="s">
        <v>3</v>
      </c>
      <c r="B7" s="100"/>
    </row>
    <row r="9" spans="1:2" x14ac:dyDescent="0.3">
      <c r="A9" s="92" t="s">
        <v>16</v>
      </c>
    </row>
    <row r="11" spans="1:2" x14ac:dyDescent="0.3">
      <c r="A11" s="71" t="s">
        <v>4</v>
      </c>
      <c r="B11" s="72"/>
    </row>
    <row r="12" spans="1:2" x14ac:dyDescent="0.3">
      <c r="A12" s="71" t="s">
        <v>5</v>
      </c>
      <c r="B12" s="72"/>
    </row>
  </sheetData>
  <sheetProtection selectLockedCells="1"/>
  <pageMargins left="0.25" right="0.25"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G71"/>
  <sheetViews>
    <sheetView zoomScale="80" zoomScaleNormal="80" workbookViewId="0">
      <selection activeCell="C6" sqref="C6"/>
    </sheetView>
  </sheetViews>
  <sheetFormatPr defaultColWidth="27.5546875" defaultRowHeight="15.6" x14ac:dyDescent="0.3"/>
  <cols>
    <col min="3" max="3" width="27.5546875" style="69"/>
    <col min="4" max="4" width="47.88671875" customWidth="1"/>
    <col min="6" max="6" width="33" customWidth="1"/>
  </cols>
  <sheetData>
    <row r="1" spans="1:7" x14ac:dyDescent="0.3">
      <c r="A1" s="93" t="s">
        <v>152</v>
      </c>
    </row>
    <row r="3" spans="1:7" ht="46.8" x14ac:dyDescent="0.3">
      <c r="A3" s="1" t="s">
        <v>20</v>
      </c>
      <c r="B3" s="2" t="s">
        <v>21</v>
      </c>
      <c r="C3" s="3" t="s">
        <v>22</v>
      </c>
      <c r="D3" s="4" t="s">
        <v>23</v>
      </c>
      <c r="E3" s="3" t="s">
        <v>24</v>
      </c>
      <c r="F3" s="4" t="s">
        <v>25</v>
      </c>
      <c r="G3" s="3" t="s">
        <v>26</v>
      </c>
    </row>
    <row r="4" spans="1:7" ht="78" x14ac:dyDescent="0.3">
      <c r="A4" s="5" t="s">
        <v>27</v>
      </c>
      <c r="B4" s="6" t="s">
        <v>28</v>
      </c>
      <c r="C4" s="49" t="s">
        <v>29</v>
      </c>
      <c r="D4" s="7" t="s">
        <v>30</v>
      </c>
      <c r="E4" s="7" t="s">
        <v>155</v>
      </c>
      <c r="F4" s="7" t="s">
        <v>31</v>
      </c>
      <c r="G4" s="8">
        <v>75</v>
      </c>
    </row>
    <row r="5" spans="1:7" ht="62.4" x14ac:dyDescent="0.3">
      <c r="A5" s="9" t="s">
        <v>32</v>
      </c>
      <c r="B5" s="10"/>
      <c r="C5" s="49"/>
      <c r="D5" s="11"/>
      <c r="E5" s="11"/>
      <c r="F5" s="12" t="s">
        <v>33</v>
      </c>
      <c r="G5" s="13">
        <v>90</v>
      </c>
    </row>
    <row r="6" spans="1:7" ht="43.2" x14ac:dyDescent="0.3">
      <c r="A6" s="5" t="s">
        <v>59</v>
      </c>
      <c r="B6" s="10"/>
      <c r="C6" s="49"/>
      <c r="D6" s="14" t="s">
        <v>34</v>
      </c>
      <c r="E6" s="14" t="s">
        <v>156</v>
      </c>
      <c r="F6" s="14" t="s">
        <v>35</v>
      </c>
      <c r="G6" s="15">
        <v>20</v>
      </c>
    </row>
    <row r="7" spans="1:7" ht="31.2" x14ac:dyDescent="0.3">
      <c r="A7" s="16" t="s">
        <v>60</v>
      </c>
      <c r="B7" s="10"/>
      <c r="C7" s="49"/>
      <c r="D7" s="17"/>
      <c r="E7" s="17"/>
      <c r="F7" s="14" t="s">
        <v>33</v>
      </c>
      <c r="G7" s="15">
        <v>30</v>
      </c>
    </row>
    <row r="8" spans="1:7" ht="43.2" x14ac:dyDescent="0.3">
      <c r="A8" s="16"/>
      <c r="B8" s="10"/>
      <c r="C8" s="49"/>
      <c r="D8" s="12" t="s">
        <v>36</v>
      </c>
      <c r="E8" s="12" t="s">
        <v>37</v>
      </c>
      <c r="F8" s="12" t="s">
        <v>35</v>
      </c>
      <c r="G8" s="13">
        <v>10</v>
      </c>
    </row>
    <row r="9" spans="1:7" x14ac:dyDescent="0.3">
      <c r="A9" s="16"/>
      <c r="B9" s="10"/>
      <c r="C9" s="49"/>
      <c r="D9" s="12"/>
      <c r="E9" s="11"/>
      <c r="F9" s="12" t="s">
        <v>33</v>
      </c>
      <c r="G9" s="13">
        <v>15</v>
      </c>
    </row>
    <row r="10" spans="1:7" ht="28.8" x14ac:dyDescent="0.3">
      <c r="A10" s="18"/>
      <c r="B10" s="10"/>
      <c r="C10" s="49"/>
      <c r="D10" s="14" t="s">
        <v>38</v>
      </c>
      <c r="E10" s="14" t="s">
        <v>37</v>
      </c>
      <c r="F10" s="14" t="s">
        <v>39</v>
      </c>
      <c r="G10" s="15">
        <v>10</v>
      </c>
    </row>
    <row r="11" spans="1:7" x14ac:dyDescent="0.3">
      <c r="A11" s="18"/>
      <c r="B11" s="10"/>
      <c r="C11" s="49"/>
      <c r="D11" s="14"/>
      <c r="E11" s="17"/>
      <c r="F11" s="14" t="s">
        <v>33</v>
      </c>
      <c r="G11" s="15">
        <v>15</v>
      </c>
    </row>
    <row r="12" spans="1:7" ht="93.6" x14ac:dyDescent="0.3">
      <c r="A12" s="19"/>
      <c r="B12" s="20"/>
      <c r="C12" s="50" t="s">
        <v>40</v>
      </c>
      <c r="D12" s="7" t="s">
        <v>30</v>
      </c>
      <c r="E12" s="7" t="s">
        <v>155</v>
      </c>
      <c r="F12" s="7" t="s">
        <v>31</v>
      </c>
      <c r="G12" s="8">
        <v>75</v>
      </c>
    </row>
    <row r="13" spans="1:7" x14ac:dyDescent="0.3">
      <c r="A13" s="5"/>
      <c r="B13" s="20"/>
      <c r="C13" s="51"/>
      <c r="D13" s="11"/>
      <c r="E13" s="11"/>
      <c r="F13" s="12" t="s">
        <v>33</v>
      </c>
      <c r="G13" s="13">
        <v>90</v>
      </c>
    </row>
    <row r="14" spans="1:7" ht="78" x14ac:dyDescent="0.3">
      <c r="A14" s="5"/>
      <c r="B14" s="20"/>
      <c r="C14" s="52" t="s">
        <v>41</v>
      </c>
      <c r="D14" s="7" t="s">
        <v>30</v>
      </c>
      <c r="E14" s="7" t="s">
        <v>155</v>
      </c>
      <c r="F14" s="7" t="s">
        <v>31</v>
      </c>
      <c r="G14" s="8">
        <v>75</v>
      </c>
    </row>
    <row r="15" spans="1:7" x14ac:dyDescent="0.3">
      <c r="A15" s="5"/>
      <c r="B15" s="20"/>
      <c r="C15" s="53"/>
      <c r="D15" s="11"/>
      <c r="E15" s="11"/>
      <c r="F15" s="12" t="s">
        <v>33</v>
      </c>
      <c r="G15" s="13">
        <v>90</v>
      </c>
    </row>
    <row r="16" spans="1:7" ht="43.2" x14ac:dyDescent="0.3">
      <c r="A16" s="5"/>
      <c r="B16" s="20"/>
      <c r="C16" s="53"/>
      <c r="D16" s="14" t="s">
        <v>34</v>
      </c>
      <c r="E16" s="14" t="s">
        <v>156</v>
      </c>
      <c r="F16" s="14" t="s">
        <v>35</v>
      </c>
      <c r="G16" s="15">
        <v>10</v>
      </c>
    </row>
    <row r="17" spans="1:7" x14ac:dyDescent="0.3">
      <c r="A17" s="5"/>
      <c r="B17" s="20"/>
      <c r="C17" s="53"/>
      <c r="D17" s="17"/>
      <c r="E17" s="17"/>
      <c r="F17" s="14" t="s">
        <v>33</v>
      </c>
      <c r="G17" s="15">
        <v>15</v>
      </c>
    </row>
    <row r="18" spans="1:7" ht="43.2" x14ac:dyDescent="0.3">
      <c r="A18" s="5"/>
      <c r="B18" s="20"/>
      <c r="C18" s="53"/>
      <c r="D18" s="12" t="s">
        <v>36</v>
      </c>
      <c r="E18" s="12" t="s">
        <v>37</v>
      </c>
      <c r="F18" s="12" t="s">
        <v>35</v>
      </c>
      <c r="G18" s="13">
        <v>10</v>
      </c>
    </row>
    <row r="19" spans="1:7" x14ac:dyDescent="0.3">
      <c r="A19" s="5"/>
      <c r="B19" s="20"/>
      <c r="C19" s="53"/>
      <c r="D19" s="12"/>
      <c r="E19" s="11"/>
      <c r="F19" s="12" t="s">
        <v>33</v>
      </c>
      <c r="G19" s="13">
        <v>15</v>
      </c>
    </row>
    <row r="20" spans="1:7" ht="28.8" x14ac:dyDescent="0.3">
      <c r="A20" s="5"/>
      <c r="B20" s="20"/>
      <c r="C20" s="53"/>
      <c r="D20" s="14" t="s">
        <v>38</v>
      </c>
      <c r="E20" s="14" t="s">
        <v>37</v>
      </c>
      <c r="F20" s="14" t="s">
        <v>39</v>
      </c>
      <c r="G20" s="15">
        <v>10</v>
      </c>
    </row>
    <row r="21" spans="1:7" x14ac:dyDescent="0.3">
      <c r="A21" s="5"/>
      <c r="B21" s="20"/>
      <c r="C21" s="54"/>
      <c r="D21" s="14"/>
      <c r="E21" s="17"/>
      <c r="F21" s="14" t="s">
        <v>33</v>
      </c>
      <c r="G21" s="15">
        <v>15</v>
      </c>
    </row>
    <row r="22" spans="1:7" ht="171.6" x14ac:dyDescent="0.3">
      <c r="A22" s="21"/>
      <c r="B22" s="20"/>
      <c r="C22" s="53" t="s">
        <v>42</v>
      </c>
      <c r="D22" s="7" t="s">
        <v>43</v>
      </c>
      <c r="E22" s="7" t="s">
        <v>44</v>
      </c>
      <c r="F22" s="7" t="s">
        <v>45</v>
      </c>
      <c r="G22" s="8">
        <v>30</v>
      </c>
    </row>
    <row r="23" spans="1:7" x14ac:dyDescent="0.3">
      <c r="A23" s="21"/>
      <c r="B23" s="20"/>
      <c r="C23" s="51"/>
      <c r="D23" s="12"/>
      <c r="E23" s="12" t="s">
        <v>46</v>
      </c>
      <c r="F23" s="11"/>
      <c r="G23" s="13">
        <v>10</v>
      </c>
    </row>
    <row r="24" spans="1:7" ht="62.4" x14ac:dyDescent="0.3">
      <c r="A24" s="21"/>
      <c r="B24" s="20"/>
      <c r="C24" s="52" t="s">
        <v>47</v>
      </c>
      <c r="D24" s="7" t="s">
        <v>30</v>
      </c>
      <c r="E24" s="7" t="s">
        <v>155</v>
      </c>
      <c r="F24" s="22" t="s">
        <v>48</v>
      </c>
      <c r="G24" s="23">
        <v>90</v>
      </c>
    </row>
    <row r="25" spans="1:7" ht="62.4" x14ac:dyDescent="0.3">
      <c r="A25" s="21"/>
      <c r="B25" s="20"/>
      <c r="C25" s="52" t="s">
        <v>49</v>
      </c>
      <c r="D25" s="7" t="s">
        <v>36</v>
      </c>
      <c r="E25" s="7" t="s">
        <v>37</v>
      </c>
      <c r="F25" s="12" t="s">
        <v>48</v>
      </c>
      <c r="G25" s="13">
        <v>15</v>
      </c>
    </row>
    <row r="26" spans="1:7" ht="28.8" x14ac:dyDescent="0.3">
      <c r="A26" s="21"/>
      <c r="B26" s="24"/>
      <c r="C26" s="55"/>
      <c r="D26" s="25" t="s">
        <v>38</v>
      </c>
      <c r="E26" s="25" t="s">
        <v>37</v>
      </c>
      <c r="F26" s="14" t="s">
        <v>50</v>
      </c>
      <c r="G26" s="15">
        <v>15</v>
      </c>
    </row>
    <row r="27" spans="1:7" ht="93.6" x14ac:dyDescent="0.3">
      <c r="A27" s="21"/>
      <c r="B27" s="20"/>
      <c r="C27" s="53" t="s">
        <v>51</v>
      </c>
      <c r="D27" s="12" t="s">
        <v>52</v>
      </c>
      <c r="E27" s="11" t="s">
        <v>53</v>
      </c>
      <c r="F27" s="7" t="s">
        <v>54</v>
      </c>
      <c r="G27" s="8">
        <v>30</v>
      </c>
    </row>
    <row r="28" spans="1:7" ht="28.8" x14ac:dyDescent="0.3">
      <c r="A28" s="21"/>
      <c r="B28" s="20"/>
      <c r="C28" s="56"/>
      <c r="D28" s="12"/>
      <c r="E28" s="12" t="s">
        <v>55</v>
      </c>
      <c r="F28" s="12" t="s">
        <v>56</v>
      </c>
      <c r="G28" s="13">
        <v>20</v>
      </c>
    </row>
    <row r="29" spans="1:7" ht="28.8" x14ac:dyDescent="0.3">
      <c r="A29" s="21"/>
      <c r="B29" s="20"/>
      <c r="C29" s="51"/>
      <c r="D29" s="14" t="s">
        <v>57</v>
      </c>
      <c r="E29" s="14" t="s">
        <v>37</v>
      </c>
      <c r="F29" s="14" t="s">
        <v>58</v>
      </c>
      <c r="G29" s="15">
        <v>10</v>
      </c>
    </row>
    <row r="30" spans="1:7" ht="28.8" x14ac:dyDescent="0.3">
      <c r="A30" s="21"/>
      <c r="B30" s="20"/>
      <c r="C30" s="57"/>
      <c r="D30" s="25"/>
      <c r="E30" s="25"/>
      <c r="F30" s="25" t="s">
        <v>56</v>
      </c>
      <c r="G30" s="26">
        <v>10</v>
      </c>
    </row>
    <row r="31" spans="1:7" ht="93.6" x14ac:dyDescent="0.3">
      <c r="A31" s="39" t="s">
        <v>77</v>
      </c>
      <c r="B31" s="6" t="s">
        <v>62</v>
      </c>
      <c r="C31" s="58" t="s">
        <v>63</v>
      </c>
      <c r="D31" s="11" t="s">
        <v>64</v>
      </c>
      <c r="E31" s="12" t="s">
        <v>44</v>
      </c>
      <c r="F31" s="12" t="s">
        <v>65</v>
      </c>
      <c r="G31" s="13">
        <v>30</v>
      </c>
    </row>
    <row r="32" spans="1:7" ht="31.2" x14ac:dyDescent="0.3">
      <c r="A32" s="34" t="s">
        <v>61</v>
      </c>
      <c r="B32" s="20"/>
      <c r="C32" s="59"/>
      <c r="D32" s="11"/>
      <c r="E32" s="12" t="s">
        <v>46</v>
      </c>
      <c r="F32" s="12" t="s">
        <v>65</v>
      </c>
      <c r="G32" s="13">
        <v>10</v>
      </c>
    </row>
    <row r="33" spans="1:7" ht="43.2" x14ac:dyDescent="0.3">
      <c r="A33" s="34" t="s">
        <v>60</v>
      </c>
      <c r="B33" s="20"/>
      <c r="C33" s="59"/>
      <c r="D33" s="14" t="s">
        <v>43</v>
      </c>
      <c r="E33" s="14" t="s">
        <v>44</v>
      </c>
      <c r="F33" s="14" t="s">
        <v>45</v>
      </c>
      <c r="G33" s="15">
        <v>30</v>
      </c>
    </row>
    <row r="34" spans="1:7" ht="46.8" x14ac:dyDescent="0.3">
      <c r="A34" s="34" t="s">
        <v>78</v>
      </c>
      <c r="B34" s="20"/>
      <c r="C34" s="60"/>
      <c r="D34" s="14"/>
      <c r="E34" s="14" t="s">
        <v>46</v>
      </c>
      <c r="F34" s="17"/>
      <c r="G34" s="15">
        <v>10</v>
      </c>
    </row>
    <row r="35" spans="1:7" ht="140.4" x14ac:dyDescent="0.3">
      <c r="A35" s="34"/>
      <c r="B35" s="20"/>
      <c r="C35" s="61" t="s">
        <v>66</v>
      </c>
      <c r="D35" s="7" t="s">
        <v>67</v>
      </c>
      <c r="E35" s="7" t="s">
        <v>44</v>
      </c>
      <c r="F35" s="7" t="s">
        <v>65</v>
      </c>
      <c r="G35" s="8">
        <v>30</v>
      </c>
    </row>
    <row r="36" spans="1:7" x14ac:dyDescent="0.3">
      <c r="A36" s="19"/>
      <c r="B36" s="20"/>
      <c r="C36" s="59"/>
      <c r="D36" s="11"/>
      <c r="E36" s="11" t="s">
        <v>46</v>
      </c>
      <c r="F36" s="12" t="s">
        <v>65</v>
      </c>
      <c r="G36" s="13">
        <v>10</v>
      </c>
    </row>
    <row r="37" spans="1:7" x14ac:dyDescent="0.3">
      <c r="A37" s="35"/>
      <c r="B37" s="20"/>
      <c r="C37" s="60"/>
      <c r="D37" s="17" t="s">
        <v>68</v>
      </c>
      <c r="E37" s="14" t="s">
        <v>44</v>
      </c>
      <c r="F37" s="14" t="s">
        <v>65</v>
      </c>
      <c r="G37" s="15">
        <v>30</v>
      </c>
    </row>
    <row r="38" spans="1:7" x14ac:dyDescent="0.3">
      <c r="A38" s="35"/>
      <c r="B38" s="20"/>
      <c r="C38" s="51"/>
      <c r="D38" s="17"/>
      <c r="E38" s="17" t="s">
        <v>46</v>
      </c>
      <c r="F38" s="14" t="s">
        <v>65</v>
      </c>
      <c r="G38" s="15">
        <v>10</v>
      </c>
    </row>
    <row r="39" spans="1:7" ht="28.8" x14ac:dyDescent="0.3">
      <c r="A39" s="35"/>
      <c r="B39" s="20"/>
      <c r="C39" s="51"/>
      <c r="D39" s="12" t="s">
        <v>157</v>
      </c>
      <c r="E39" s="12" t="s">
        <v>158</v>
      </c>
      <c r="F39" s="12" t="s">
        <v>65</v>
      </c>
      <c r="G39" s="12">
        <v>50</v>
      </c>
    </row>
    <row r="40" spans="1:7" ht="28.8" x14ac:dyDescent="0.3">
      <c r="A40" s="36"/>
      <c r="B40" s="20"/>
      <c r="C40" s="51"/>
      <c r="D40" s="12" t="s">
        <v>69</v>
      </c>
      <c r="E40" s="12" t="s">
        <v>159</v>
      </c>
      <c r="F40" s="12" t="s">
        <v>65</v>
      </c>
      <c r="G40" s="12">
        <v>10</v>
      </c>
    </row>
    <row r="41" spans="1:7" ht="78" x14ac:dyDescent="0.3">
      <c r="A41" s="37"/>
      <c r="B41" s="20"/>
      <c r="C41" s="62" t="s">
        <v>70</v>
      </c>
      <c r="D41" s="7" t="s">
        <v>71</v>
      </c>
      <c r="E41" s="7" t="s">
        <v>44</v>
      </c>
      <c r="F41" s="7" t="s">
        <v>65</v>
      </c>
      <c r="G41" s="8">
        <v>30</v>
      </c>
    </row>
    <row r="42" spans="1:7" x14ac:dyDescent="0.3">
      <c r="A42" s="37"/>
      <c r="B42" s="20"/>
      <c r="C42" s="63"/>
      <c r="D42" s="27"/>
      <c r="E42" s="28" t="s">
        <v>46</v>
      </c>
      <c r="F42" s="29" t="s">
        <v>65</v>
      </c>
      <c r="G42" s="30">
        <v>10</v>
      </c>
    </row>
    <row r="43" spans="1:7" ht="93.6" x14ac:dyDescent="0.3">
      <c r="A43" s="37"/>
      <c r="B43" s="20"/>
      <c r="C43" s="59" t="s">
        <v>72</v>
      </c>
      <c r="D43" s="7" t="s">
        <v>73</v>
      </c>
      <c r="E43" s="7" t="s">
        <v>55</v>
      </c>
      <c r="F43" s="7" t="s">
        <v>56</v>
      </c>
      <c r="G43" s="8">
        <v>20</v>
      </c>
    </row>
    <row r="44" spans="1:7" ht="28.8" x14ac:dyDescent="0.3">
      <c r="A44" s="37"/>
      <c r="B44" s="20"/>
      <c r="C44" s="64"/>
      <c r="D44" s="14" t="s">
        <v>74</v>
      </c>
      <c r="E44" s="17" t="s">
        <v>75</v>
      </c>
      <c r="F44" s="14" t="s">
        <v>76</v>
      </c>
      <c r="G44" s="15">
        <v>30</v>
      </c>
    </row>
    <row r="45" spans="1:7" ht="28.8" x14ac:dyDescent="0.3">
      <c r="A45" s="38"/>
      <c r="B45" s="24"/>
      <c r="C45" s="59"/>
      <c r="D45" s="12" t="s">
        <v>57</v>
      </c>
      <c r="E45" s="12" t="s">
        <v>37</v>
      </c>
      <c r="F45" s="12" t="s">
        <v>58</v>
      </c>
      <c r="G45" s="13">
        <v>10</v>
      </c>
    </row>
    <row r="46" spans="1:7" ht="28.8" x14ac:dyDescent="0.3">
      <c r="A46" s="38"/>
      <c r="B46" s="24"/>
      <c r="C46" s="65"/>
      <c r="D46" s="31"/>
      <c r="E46" s="32"/>
      <c r="F46" s="32" t="s">
        <v>56</v>
      </c>
      <c r="G46" s="33">
        <v>10</v>
      </c>
    </row>
    <row r="47" spans="1:7" ht="93.6" x14ac:dyDescent="0.3">
      <c r="A47" s="39" t="s">
        <v>79</v>
      </c>
      <c r="B47" s="40" t="s">
        <v>80</v>
      </c>
      <c r="C47" s="53" t="s">
        <v>81</v>
      </c>
      <c r="D47" s="7" t="s">
        <v>82</v>
      </c>
      <c r="E47" s="7" t="s">
        <v>44</v>
      </c>
      <c r="F47" s="7" t="s">
        <v>65</v>
      </c>
      <c r="G47" s="8">
        <v>30</v>
      </c>
    </row>
    <row r="48" spans="1:7" ht="46.8" x14ac:dyDescent="0.3">
      <c r="A48" s="34" t="s">
        <v>83</v>
      </c>
      <c r="B48" s="20"/>
      <c r="C48" s="53"/>
      <c r="D48" s="11"/>
      <c r="E48" s="11" t="s">
        <v>46</v>
      </c>
      <c r="F48" s="12" t="s">
        <v>65</v>
      </c>
      <c r="G48" s="13">
        <v>10</v>
      </c>
    </row>
    <row r="49" spans="1:7" ht="28.8" x14ac:dyDescent="0.3">
      <c r="A49" s="34"/>
      <c r="B49" s="20"/>
      <c r="C49" s="53"/>
      <c r="D49" s="41" t="s">
        <v>84</v>
      </c>
      <c r="E49" s="12" t="s">
        <v>85</v>
      </c>
      <c r="F49" s="12" t="s">
        <v>86</v>
      </c>
      <c r="G49" s="13">
        <v>40</v>
      </c>
    </row>
    <row r="50" spans="1:7" x14ac:dyDescent="0.3">
      <c r="A50" s="34"/>
      <c r="B50" s="20"/>
      <c r="C50" s="53"/>
      <c r="D50" s="11"/>
      <c r="E50" s="11"/>
      <c r="F50" s="12" t="s">
        <v>87</v>
      </c>
      <c r="G50" s="13">
        <v>30</v>
      </c>
    </row>
    <row r="51" spans="1:7" x14ac:dyDescent="0.3">
      <c r="A51" s="34"/>
      <c r="B51" s="20"/>
      <c r="C51" s="53"/>
      <c r="D51" s="11"/>
      <c r="E51" s="12"/>
      <c r="F51" s="12" t="s">
        <v>88</v>
      </c>
      <c r="G51" s="13">
        <v>20</v>
      </c>
    </row>
    <row r="52" spans="1:7" ht="43.2" x14ac:dyDescent="0.3">
      <c r="A52" s="34"/>
      <c r="B52" s="20"/>
      <c r="C52" s="53"/>
      <c r="D52" s="12" t="s">
        <v>89</v>
      </c>
      <c r="E52" s="32" t="s">
        <v>90</v>
      </c>
      <c r="F52" s="32" t="s">
        <v>91</v>
      </c>
      <c r="G52" s="33">
        <v>10</v>
      </c>
    </row>
    <row r="53" spans="1:7" ht="62.4" x14ac:dyDescent="0.3">
      <c r="A53" s="37"/>
      <c r="B53" s="20"/>
      <c r="C53" s="52" t="s">
        <v>92</v>
      </c>
      <c r="D53" s="7"/>
      <c r="E53" s="7"/>
      <c r="F53" s="7"/>
      <c r="G53" s="8"/>
    </row>
    <row r="54" spans="1:7" x14ac:dyDescent="0.3">
      <c r="A54" s="42"/>
      <c r="B54" s="20"/>
      <c r="C54" s="51"/>
      <c r="D54" s="11"/>
      <c r="E54" s="11"/>
      <c r="F54" s="12"/>
      <c r="G54" s="13"/>
    </row>
    <row r="55" spans="1:7" x14ac:dyDescent="0.3">
      <c r="A55" s="34"/>
      <c r="B55" s="20"/>
      <c r="C55" s="51"/>
      <c r="D55" s="11"/>
      <c r="E55" s="12"/>
      <c r="F55" s="12"/>
      <c r="G55" s="13"/>
    </row>
    <row r="56" spans="1:7" ht="46.8" x14ac:dyDescent="0.3">
      <c r="A56" s="34"/>
      <c r="B56" s="20"/>
      <c r="C56" s="52" t="s">
        <v>93</v>
      </c>
      <c r="D56" s="7" t="s">
        <v>94</v>
      </c>
      <c r="E56" s="7" t="s">
        <v>44</v>
      </c>
      <c r="F56" s="7" t="s">
        <v>65</v>
      </c>
      <c r="G56" s="8">
        <v>30</v>
      </c>
    </row>
    <row r="57" spans="1:7" x14ac:dyDescent="0.3">
      <c r="A57" s="34"/>
      <c r="B57" s="20"/>
      <c r="C57" s="53"/>
      <c r="D57" s="11"/>
      <c r="E57" s="12" t="s">
        <v>46</v>
      </c>
      <c r="F57" s="12" t="s">
        <v>65</v>
      </c>
      <c r="G57" s="13">
        <v>10</v>
      </c>
    </row>
    <row r="58" spans="1:7" ht="46.8" x14ac:dyDescent="0.3">
      <c r="A58" s="34"/>
      <c r="B58" s="20"/>
      <c r="C58" s="52" t="s">
        <v>95</v>
      </c>
      <c r="D58" s="7" t="s">
        <v>96</v>
      </c>
      <c r="E58" s="7" t="s">
        <v>44</v>
      </c>
      <c r="F58" s="7" t="s">
        <v>65</v>
      </c>
      <c r="G58" s="8">
        <v>30</v>
      </c>
    </row>
    <row r="59" spans="1:7" x14ac:dyDescent="0.3">
      <c r="A59" s="34"/>
      <c r="B59" s="20"/>
      <c r="C59" s="53"/>
      <c r="D59" s="11"/>
      <c r="E59" s="12" t="s">
        <v>46</v>
      </c>
      <c r="F59" s="12" t="s">
        <v>65</v>
      </c>
      <c r="G59" s="13">
        <v>10</v>
      </c>
    </row>
    <row r="60" spans="1:7" ht="46.8" x14ac:dyDescent="0.3">
      <c r="A60" s="34"/>
      <c r="B60" s="43"/>
      <c r="C60" s="66" t="s">
        <v>97</v>
      </c>
      <c r="D60" s="7" t="s">
        <v>98</v>
      </c>
      <c r="E60" s="7" t="s">
        <v>44</v>
      </c>
      <c r="F60" s="7" t="s">
        <v>65</v>
      </c>
      <c r="G60" s="8">
        <v>30</v>
      </c>
    </row>
    <row r="61" spans="1:7" x14ac:dyDescent="0.3">
      <c r="A61" s="44"/>
      <c r="B61" s="45"/>
      <c r="C61" s="55"/>
      <c r="D61" s="32"/>
      <c r="E61" s="32" t="s">
        <v>46</v>
      </c>
      <c r="F61" s="32"/>
      <c r="G61" s="33">
        <v>10</v>
      </c>
    </row>
    <row r="62" spans="1:7" ht="62.4" x14ac:dyDescent="0.3">
      <c r="A62" s="39" t="s">
        <v>99</v>
      </c>
      <c r="B62" s="46" t="s">
        <v>100</v>
      </c>
      <c r="C62" s="66" t="s">
        <v>101</v>
      </c>
      <c r="D62" s="7" t="s">
        <v>102</v>
      </c>
      <c r="E62" s="7" t="s">
        <v>44</v>
      </c>
      <c r="F62" s="7" t="s">
        <v>65</v>
      </c>
      <c r="G62" s="8">
        <v>30</v>
      </c>
    </row>
    <row r="63" spans="1:7" ht="31.2" x14ac:dyDescent="0.3">
      <c r="A63" s="48" t="s">
        <v>61</v>
      </c>
      <c r="B63" s="20"/>
      <c r="C63" s="67"/>
      <c r="D63" s="11"/>
      <c r="E63" s="11" t="s">
        <v>46</v>
      </c>
      <c r="F63" s="12" t="s">
        <v>65</v>
      </c>
      <c r="G63" s="13">
        <v>10</v>
      </c>
    </row>
    <row r="64" spans="1:7" ht="109.2" x14ac:dyDescent="0.3">
      <c r="A64" s="34" t="s">
        <v>103</v>
      </c>
      <c r="B64" s="20"/>
      <c r="C64" s="68" t="s">
        <v>104</v>
      </c>
      <c r="D64" s="22" t="s">
        <v>105</v>
      </c>
      <c r="E64" s="47" t="s">
        <v>106</v>
      </c>
      <c r="F64" s="22" t="s">
        <v>154</v>
      </c>
      <c r="G64" s="23">
        <v>10</v>
      </c>
    </row>
    <row r="65" spans="1:7" ht="62.4" x14ac:dyDescent="0.3">
      <c r="A65" s="34" t="s">
        <v>32</v>
      </c>
      <c r="B65" s="20"/>
      <c r="C65" s="66" t="s">
        <v>107</v>
      </c>
      <c r="D65" s="7" t="s">
        <v>108</v>
      </c>
      <c r="E65" s="7" t="s">
        <v>44</v>
      </c>
      <c r="F65" s="7" t="s">
        <v>65</v>
      </c>
      <c r="G65" s="8">
        <v>30</v>
      </c>
    </row>
    <row r="66" spans="1:7" x14ac:dyDescent="0.3">
      <c r="A66" s="34"/>
      <c r="B66" s="20"/>
      <c r="C66" s="67"/>
      <c r="D66" s="12"/>
      <c r="E66" s="11" t="s">
        <v>46</v>
      </c>
      <c r="F66" s="12" t="s">
        <v>65</v>
      </c>
      <c r="G66" s="13">
        <v>10</v>
      </c>
    </row>
    <row r="67" spans="1:7" ht="43.2" x14ac:dyDescent="0.3">
      <c r="A67" s="19"/>
      <c r="B67" s="20"/>
      <c r="C67" s="67"/>
      <c r="D67" s="14" t="s">
        <v>43</v>
      </c>
      <c r="E67" s="14" t="s">
        <v>44</v>
      </c>
      <c r="F67" s="14" t="s">
        <v>109</v>
      </c>
      <c r="G67" s="15">
        <v>30</v>
      </c>
    </row>
    <row r="68" spans="1:7" x14ac:dyDescent="0.3">
      <c r="A68" s="35"/>
      <c r="B68" s="20"/>
      <c r="C68" s="67"/>
      <c r="D68" s="14"/>
      <c r="E68" s="14" t="s">
        <v>46</v>
      </c>
      <c r="F68" s="17"/>
      <c r="G68" s="15">
        <v>10</v>
      </c>
    </row>
    <row r="69" spans="1:7" ht="46.8" x14ac:dyDescent="0.3">
      <c r="A69" s="101"/>
      <c r="B69" s="102"/>
      <c r="C69" s="66" t="s">
        <v>110</v>
      </c>
      <c r="D69" s="103" t="s">
        <v>165</v>
      </c>
      <c r="E69" s="104" t="s">
        <v>106</v>
      </c>
      <c r="F69" s="7" t="s">
        <v>166</v>
      </c>
      <c r="G69" s="8">
        <v>10</v>
      </c>
    </row>
    <row r="70" spans="1:7" ht="28.8" x14ac:dyDescent="0.3">
      <c r="A70" s="105"/>
      <c r="B70" s="102"/>
      <c r="C70" s="67"/>
      <c r="D70" s="106" t="s">
        <v>167</v>
      </c>
      <c r="E70" s="17" t="s">
        <v>106</v>
      </c>
      <c r="F70" s="17" t="s">
        <v>168</v>
      </c>
      <c r="G70" s="15">
        <v>10</v>
      </c>
    </row>
    <row r="71" spans="1:7" ht="57.6" x14ac:dyDescent="0.3">
      <c r="A71" s="107"/>
      <c r="B71" s="108"/>
      <c r="C71" s="109"/>
      <c r="D71" s="110" t="s">
        <v>169</v>
      </c>
      <c r="E71" s="31" t="s">
        <v>106</v>
      </c>
      <c r="F71" s="32" t="s">
        <v>170</v>
      </c>
      <c r="G71" s="33">
        <v>10</v>
      </c>
    </row>
  </sheetData>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I59"/>
  <sheetViews>
    <sheetView tabSelected="1" zoomScale="90" zoomScaleNormal="90" workbookViewId="0">
      <selection activeCell="D59" sqref="D59"/>
    </sheetView>
  </sheetViews>
  <sheetFormatPr defaultColWidth="9.109375" defaultRowHeight="15.6" x14ac:dyDescent="0.3"/>
  <cols>
    <col min="1" max="1" width="43.109375" style="73" customWidth="1"/>
    <col min="2" max="2" width="35.109375" style="73" customWidth="1"/>
    <col min="3" max="3" width="27.33203125" style="73" customWidth="1"/>
    <col min="4" max="4" width="13.6640625" style="73" customWidth="1"/>
    <col min="5" max="5" width="4.109375" style="73" customWidth="1"/>
    <col min="6" max="6" width="31" style="73" customWidth="1"/>
    <col min="7" max="7" width="9.44140625" style="73" customWidth="1"/>
    <col min="8" max="9" width="9.109375" style="73"/>
    <col min="10" max="10" width="40.44140625" style="73" customWidth="1"/>
    <col min="11" max="16384" width="9.109375" style="73"/>
  </cols>
  <sheetData>
    <row r="1" spans="1:9" x14ac:dyDescent="0.3">
      <c r="A1" s="69" t="s">
        <v>17</v>
      </c>
    </row>
    <row r="3" spans="1:9" x14ac:dyDescent="0.3">
      <c r="A3" s="73" t="s">
        <v>164</v>
      </c>
    </row>
    <row r="4" spans="1:9" x14ac:dyDescent="0.3">
      <c r="A4" s="3" t="s">
        <v>8</v>
      </c>
      <c r="B4" s="96">
        <v>45</v>
      </c>
      <c r="C4" s="74" t="s">
        <v>9</v>
      </c>
    </row>
    <row r="5" spans="1:9" x14ac:dyDescent="0.3">
      <c r="A5" s="3" t="s">
        <v>163</v>
      </c>
      <c r="B5" s="75">
        <f>C9*B6*100</f>
        <v>2400</v>
      </c>
      <c r="C5" s="74" t="s">
        <v>18</v>
      </c>
    </row>
    <row r="6" spans="1:9" x14ac:dyDescent="0.3">
      <c r="A6" s="3" t="s">
        <v>10</v>
      </c>
      <c r="B6" s="76">
        <v>8</v>
      </c>
      <c r="C6" s="74" t="s">
        <v>11</v>
      </c>
    </row>
    <row r="7" spans="1:9" x14ac:dyDescent="0.3">
      <c r="A7" s="69"/>
      <c r="B7" s="77"/>
      <c r="C7" s="69"/>
    </row>
    <row r="8" spans="1:9" hidden="1" x14ac:dyDescent="0.3">
      <c r="A8" s="69"/>
      <c r="B8" s="73" t="s">
        <v>12</v>
      </c>
      <c r="C8" s="69" t="s">
        <v>13</v>
      </c>
    </row>
    <row r="9" spans="1:9" hidden="1" x14ac:dyDescent="0.3">
      <c r="A9" s="69"/>
      <c r="B9" s="97">
        <f>B4/B6</f>
        <v>5.625</v>
      </c>
      <c r="C9" s="98">
        <f>IF(B9&gt;=3,3,IF(B9&lt;=3,B9))</f>
        <v>3</v>
      </c>
    </row>
    <row r="10" spans="1:9" x14ac:dyDescent="0.3">
      <c r="A10" s="73" t="s">
        <v>19</v>
      </c>
    </row>
    <row r="11" spans="1:9" x14ac:dyDescent="0.3">
      <c r="A11" s="78"/>
      <c r="B11" s="78"/>
      <c r="C11" s="78"/>
    </row>
    <row r="12" spans="1:9" x14ac:dyDescent="0.3">
      <c r="A12" s="94" t="s">
        <v>111</v>
      </c>
      <c r="B12" s="95"/>
      <c r="C12" s="95"/>
      <c r="D12" s="95"/>
      <c r="E12" s="95"/>
      <c r="F12" s="95"/>
    </row>
    <row r="14" spans="1:9" ht="31.2" x14ac:dyDescent="0.3">
      <c r="A14" s="82" t="s">
        <v>139</v>
      </c>
      <c r="B14" s="83" t="s">
        <v>24</v>
      </c>
      <c r="C14" s="91" t="s">
        <v>138</v>
      </c>
      <c r="D14" s="74" t="s">
        <v>6</v>
      </c>
      <c r="F14" s="69"/>
      <c r="G14" s="69"/>
      <c r="H14" s="69"/>
      <c r="I14" s="69"/>
    </row>
    <row r="15" spans="1:9" ht="45" customHeight="1" x14ac:dyDescent="0.3">
      <c r="A15" s="82" t="s">
        <v>112</v>
      </c>
      <c r="B15" s="84" t="s">
        <v>7</v>
      </c>
      <c r="C15" s="99"/>
      <c r="D15" s="87">
        <f>C15*(75/26)</f>
        <v>0</v>
      </c>
      <c r="F15" s="79"/>
      <c r="G15" s="80"/>
    </row>
    <row r="16" spans="1:9" ht="45" customHeight="1" x14ac:dyDescent="0.3">
      <c r="A16" s="82" t="s">
        <v>113</v>
      </c>
      <c r="B16" s="84" t="s">
        <v>7</v>
      </c>
      <c r="C16" s="99"/>
      <c r="D16" s="87">
        <f>C16*(90/26)</f>
        <v>0</v>
      </c>
      <c r="F16" s="79"/>
      <c r="G16" s="80"/>
    </row>
    <row r="17" spans="1:7" ht="46.8" x14ac:dyDescent="0.3">
      <c r="A17" s="82" t="s">
        <v>114</v>
      </c>
      <c r="B17" s="84" t="s">
        <v>7</v>
      </c>
      <c r="C17" s="99"/>
      <c r="D17" s="88">
        <f>C17*(20/2)</f>
        <v>0</v>
      </c>
      <c r="G17" s="80"/>
    </row>
    <row r="18" spans="1:7" ht="46.8" x14ac:dyDescent="0.3">
      <c r="A18" s="82" t="s">
        <v>115</v>
      </c>
      <c r="B18" s="84" t="s">
        <v>7</v>
      </c>
      <c r="C18" s="99"/>
      <c r="D18" s="88">
        <f>C18*(30/2)</f>
        <v>0</v>
      </c>
      <c r="G18" s="80"/>
    </row>
    <row r="19" spans="1:7" ht="62.4" x14ac:dyDescent="0.3">
      <c r="A19" s="82" t="s">
        <v>116</v>
      </c>
      <c r="B19" s="84" t="s">
        <v>14</v>
      </c>
      <c r="C19" s="99"/>
      <c r="D19" s="88">
        <f>C19*(10/8)</f>
        <v>0</v>
      </c>
      <c r="G19" s="80"/>
    </row>
    <row r="20" spans="1:7" ht="46.8" x14ac:dyDescent="0.3">
      <c r="A20" s="82" t="s">
        <v>117</v>
      </c>
      <c r="B20" s="84" t="s">
        <v>14</v>
      </c>
      <c r="C20" s="99"/>
      <c r="D20" s="88">
        <f>C20*(15/8)</f>
        <v>0</v>
      </c>
      <c r="G20" s="80"/>
    </row>
    <row r="21" spans="1:7" ht="62.4" x14ac:dyDescent="0.3">
      <c r="A21" s="82" t="s">
        <v>118</v>
      </c>
      <c r="B21" s="84" t="s">
        <v>14</v>
      </c>
      <c r="C21" s="99"/>
      <c r="D21" s="88">
        <f>C21*(10/8)</f>
        <v>0</v>
      </c>
      <c r="G21" s="80"/>
    </row>
    <row r="22" spans="1:7" ht="62.4" x14ac:dyDescent="0.3">
      <c r="A22" s="82" t="s">
        <v>119</v>
      </c>
      <c r="B22" s="84" t="s">
        <v>14</v>
      </c>
      <c r="C22" s="99"/>
      <c r="D22" s="88">
        <f>C22*(15/8)</f>
        <v>0</v>
      </c>
      <c r="G22" s="80"/>
    </row>
    <row r="23" spans="1:7" ht="46.8" x14ac:dyDescent="0.3">
      <c r="A23" s="82" t="s">
        <v>120</v>
      </c>
      <c r="B23" s="85" t="s">
        <v>128</v>
      </c>
      <c r="C23" s="99"/>
      <c r="D23" s="88">
        <f>IF(C23="yes",30,0)</f>
        <v>0</v>
      </c>
      <c r="G23" s="80"/>
    </row>
    <row r="24" spans="1:7" ht="46.8" x14ac:dyDescent="0.3">
      <c r="A24" s="82" t="s">
        <v>131</v>
      </c>
      <c r="B24" s="85" t="s">
        <v>124</v>
      </c>
      <c r="C24" s="99"/>
      <c r="D24" s="88">
        <f>C24*10</f>
        <v>0</v>
      </c>
      <c r="G24" s="80"/>
    </row>
    <row r="25" spans="1:7" ht="62.4" x14ac:dyDescent="0.3">
      <c r="A25" s="82" t="s">
        <v>121</v>
      </c>
      <c r="B25" s="86" t="s">
        <v>15</v>
      </c>
      <c r="C25" s="99"/>
      <c r="D25" s="88">
        <f>IF(C25="yes",30,0)</f>
        <v>0</v>
      </c>
      <c r="G25" s="80"/>
    </row>
    <row r="26" spans="1:7" ht="60.75" customHeight="1" x14ac:dyDescent="0.3">
      <c r="A26" s="82" t="s">
        <v>122</v>
      </c>
      <c r="B26" s="86" t="s">
        <v>123</v>
      </c>
      <c r="C26" s="99"/>
      <c r="D26" s="88">
        <f>IF(C25="yes",20,0)</f>
        <v>0</v>
      </c>
      <c r="G26" s="80"/>
    </row>
    <row r="27" spans="1:7" ht="62.4" x14ac:dyDescent="0.3">
      <c r="A27" s="82" t="s">
        <v>127</v>
      </c>
      <c r="B27" s="84" t="s">
        <v>14</v>
      </c>
      <c r="C27" s="99"/>
      <c r="D27" s="88">
        <f>C27/8*10</f>
        <v>0</v>
      </c>
      <c r="G27" s="80"/>
    </row>
    <row r="28" spans="1:7" ht="46.8" x14ac:dyDescent="0.3">
      <c r="A28" s="82" t="s">
        <v>129</v>
      </c>
      <c r="B28" s="85" t="s">
        <v>128</v>
      </c>
      <c r="C28" s="99"/>
      <c r="D28" s="88">
        <f>IF(C28="yes",30,0)</f>
        <v>0</v>
      </c>
      <c r="G28" s="80"/>
    </row>
    <row r="29" spans="1:7" ht="46.8" x14ac:dyDescent="0.3">
      <c r="A29" s="82" t="s">
        <v>130</v>
      </c>
      <c r="B29" s="85" t="s">
        <v>124</v>
      </c>
      <c r="C29" s="99"/>
      <c r="D29" s="88">
        <f>C29*10</f>
        <v>0</v>
      </c>
      <c r="G29" s="80"/>
    </row>
    <row r="30" spans="1:7" ht="46.8" x14ac:dyDescent="0.3">
      <c r="A30" s="82" t="s">
        <v>132</v>
      </c>
      <c r="B30" s="85" t="s">
        <v>128</v>
      </c>
      <c r="C30" s="99"/>
      <c r="D30" s="88">
        <f>IF(C30="yes",30,0)</f>
        <v>0</v>
      </c>
      <c r="G30" s="80"/>
    </row>
    <row r="31" spans="1:7" ht="46.8" x14ac:dyDescent="0.3">
      <c r="A31" s="82" t="s">
        <v>135</v>
      </c>
      <c r="B31" s="85" t="s">
        <v>124</v>
      </c>
      <c r="C31" s="99"/>
      <c r="D31" s="88">
        <f>C31*10</f>
        <v>0</v>
      </c>
      <c r="G31" s="80"/>
    </row>
    <row r="32" spans="1:7" ht="46.8" x14ac:dyDescent="0.3">
      <c r="A32" s="82" t="s">
        <v>133</v>
      </c>
      <c r="B32" s="85" t="s">
        <v>128</v>
      </c>
      <c r="C32" s="99"/>
      <c r="D32" s="88">
        <f>IF(C32="yes",30,0)</f>
        <v>0</v>
      </c>
      <c r="G32" s="80"/>
    </row>
    <row r="33" spans="1:7" ht="46.8" x14ac:dyDescent="0.3">
      <c r="A33" s="82" t="s">
        <v>136</v>
      </c>
      <c r="B33" s="85" t="s">
        <v>124</v>
      </c>
      <c r="C33" s="99"/>
      <c r="D33" s="88">
        <f>C33*10</f>
        <v>0</v>
      </c>
      <c r="G33" s="80"/>
    </row>
    <row r="34" spans="1:7" ht="46.8" x14ac:dyDescent="0.3">
      <c r="A34" s="82" t="s">
        <v>160</v>
      </c>
      <c r="B34" s="85" t="s">
        <v>161</v>
      </c>
      <c r="C34" s="99"/>
      <c r="D34" s="88">
        <f>IF(C34="yes",30,0)</f>
        <v>0</v>
      </c>
      <c r="G34" s="80"/>
    </row>
    <row r="35" spans="1:7" ht="46.8" x14ac:dyDescent="0.3">
      <c r="A35" s="82" t="s">
        <v>162</v>
      </c>
      <c r="B35" s="85" t="s">
        <v>124</v>
      </c>
      <c r="C35" s="99"/>
      <c r="D35" s="88">
        <f>C35*10</f>
        <v>0</v>
      </c>
      <c r="G35" s="80"/>
    </row>
    <row r="36" spans="1:7" ht="46.8" x14ac:dyDescent="0.3">
      <c r="A36" s="82" t="s">
        <v>134</v>
      </c>
      <c r="B36" s="85" t="s">
        <v>128</v>
      </c>
      <c r="C36" s="99"/>
      <c r="D36" s="88">
        <f>IF(C36="yes",30,0)</f>
        <v>0</v>
      </c>
      <c r="G36" s="80"/>
    </row>
    <row r="37" spans="1:7" ht="46.8" x14ac:dyDescent="0.3">
      <c r="A37" s="82" t="s">
        <v>137</v>
      </c>
      <c r="B37" s="85" t="s">
        <v>124</v>
      </c>
      <c r="C37" s="99"/>
      <c r="D37" s="88">
        <f>C37*10</f>
        <v>0</v>
      </c>
      <c r="G37" s="80"/>
    </row>
    <row r="38" spans="1:7" ht="46.8" x14ac:dyDescent="0.3">
      <c r="A38" s="82" t="s">
        <v>140</v>
      </c>
      <c r="B38" s="85" t="s">
        <v>128</v>
      </c>
      <c r="C38" s="99"/>
      <c r="D38" s="88">
        <f>IF(C38="yes",30,0)</f>
        <v>0</v>
      </c>
      <c r="G38" s="80"/>
    </row>
    <row r="39" spans="1:7" ht="46.8" x14ac:dyDescent="0.3">
      <c r="A39" s="82" t="s">
        <v>141</v>
      </c>
      <c r="B39" s="85" t="s">
        <v>124</v>
      </c>
      <c r="C39" s="99"/>
      <c r="D39" s="88">
        <f>C39*10</f>
        <v>0</v>
      </c>
      <c r="G39" s="80"/>
    </row>
    <row r="40" spans="1:7" ht="31.2" x14ac:dyDescent="0.3">
      <c r="A40" s="82" t="s">
        <v>84</v>
      </c>
      <c r="B40" s="85" t="s">
        <v>142</v>
      </c>
      <c r="C40" s="99"/>
      <c r="D40" s="88">
        <f>IF(C40="yes",40,0)</f>
        <v>0</v>
      </c>
      <c r="G40" s="80"/>
    </row>
    <row r="41" spans="1:7" ht="31.2" x14ac:dyDescent="0.3">
      <c r="A41" s="82" t="s">
        <v>84</v>
      </c>
      <c r="B41" s="85" t="s">
        <v>143</v>
      </c>
      <c r="C41" s="99"/>
      <c r="D41" s="88">
        <f>IF(C41="yes",30,0)</f>
        <v>0</v>
      </c>
      <c r="G41" s="80"/>
    </row>
    <row r="42" spans="1:7" ht="31.2" x14ac:dyDescent="0.3">
      <c r="A42" s="82" t="s">
        <v>84</v>
      </c>
      <c r="B42" s="85" t="s">
        <v>144</v>
      </c>
      <c r="C42" s="99"/>
      <c r="D42" s="88">
        <f>IF(C42="yes",20,0)</f>
        <v>0</v>
      </c>
      <c r="G42" s="80"/>
    </row>
    <row r="43" spans="1:7" ht="31.2" x14ac:dyDescent="0.3">
      <c r="A43" s="82" t="s">
        <v>89</v>
      </c>
      <c r="B43" s="84" t="s">
        <v>14</v>
      </c>
      <c r="C43" s="99"/>
      <c r="D43" s="88">
        <f>C46*(10/8)</f>
        <v>0</v>
      </c>
      <c r="G43" s="80"/>
    </row>
    <row r="44" spans="1:7" ht="46.8" x14ac:dyDescent="0.3">
      <c r="A44" s="82" t="s">
        <v>145</v>
      </c>
      <c r="B44" s="85" t="s">
        <v>128</v>
      </c>
      <c r="C44" s="99"/>
      <c r="D44" s="88">
        <f>IF(C44="yes",30,0)</f>
        <v>0</v>
      </c>
      <c r="G44" s="80"/>
    </row>
    <row r="45" spans="1:7" ht="46.8" x14ac:dyDescent="0.3">
      <c r="A45" s="82" t="s">
        <v>146</v>
      </c>
      <c r="B45" s="85" t="s">
        <v>124</v>
      </c>
      <c r="C45" s="99"/>
      <c r="D45" s="88">
        <f>C45*10</f>
        <v>0</v>
      </c>
      <c r="G45" s="80"/>
    </row>
    <row r="46" spans="1:7" ht="46.8" x14ac:dyDescent="0.3">
      <c r="A46" s="82" t="s">
        <v>96</v>
      </c>
      <c r="B46" s="85" t="s">
        <v>128</v>
      </c>
      <c r="C46" s="99"/>
      <c r="D46" s="88">
        <f>IF(C46="yes",30,0)</f>
        <v>0</v>
      </c>
      <c r="G46" s="80"/>
    </row>
    <row r="47" spans="1:7" ht="46.8" x14ac:dyDescent="0.3">
      <c r="A47" s="82" t="s">
        <v>147</v>
      </c>
      <c r="B47" s="85" t="s">
        <v>124</v>
      </c>
      <c r="C47" s="99"/>
      <c r="D47" s="88">
        <f>C47*10</f>
        <v>0</v>
      </c>
      <c r="G47" s="80"/>
    </row>
    <row r="48" spans="1:7" ht="46.8" x14ac:dyDescent="0.3">
      <c r="A48" s="82" t="s">
        <v>98</v>
      </c>
      <c r="B48" s="85" t="s">
        <v>128</v>
      </c>
      <c r="C48" s="99"/>
      <c r="D48" s="88">
        <f>IF(C48="yes",30,0)</f>
        <v>0</v>
      </c>
      <c r="G48" s="80"/>
    </row>
    <row r="49" spans="1:7" ht="46.8" x14ac:dyDescent="0.3">
      <c r="A49" s="82" t="s">
        <v>148</v>
      </c>
      <c r="B49" s="85" t="s">
        <v>124</v>
      </c>
      <c r="C49" s="99"/>
      <c r="D49" s="88">
        <f>C49*10</f>
        <v>0</v>
      </c>
      <c r="G49" s="80"/>
    </row>
    <row r="50" spans="1:7" ht="46.8" x14ac:dyDescent="0.3">
      <c r="A50" s="82" t="s">
        <v>149</v>
      </c>
      <c r="B50" s="85" t="s">
        <v>128</v>
      </c>
      <c r="C50" s="99"/>
      <c r="D50" s="88">
        <f>IF(C50="yes",30,0)</f>
        <v>0</v>
      </c>
      <c r="G50" s="80"/>
    </row>
    <row r="51" spans="1:7" ht="46.8" x14ac:dyDescent="0.3">
      <c r="A51" s="82" t="s">
        <v>150</v>
      </c>
      <c r="B51" s="85" t="s">
        <v>124</v>
      </c>
      <c r="C51" s="99"/>
      <c r="D51" s="88">
        <f>C51*10</f>
        <v>0</v>
      </c>
      <c r="G51" s="80"/>
    </row>
    <row r="52" spans="1:7" ht="31.2" x14ac:dyDescent="0.3">
      <c r="A52" s="82" t="s">
        <v>105</v>
      </c>
      <c r="B52" s="84" t="s">
        <v>14</v>
      </c>
      <c r="C52" s="99"/>
      <c r="D52" s="88">
        <f>C59*(10/8)</f>
        <v>0</v>
      </c>
      <c r="G52" s="80"/>
    </row>
    <row r="53" spans="1:7" ht="46.8" x14ac:dyDescent="0.3">
      <c r="A53" s="82" t="s">
        <v>108</v>
      </c>
      <c r="B53" s="85" t="s">
        <v>128</v>
      </c>
      <c r="C53" s="99"/>
      <c r="D53" s="88">
        <f>IF(C53="yes",30,0)</f>
        <v>0</v>
      </c>
      <c r="G53" s="80"/>
    </row>
    <row r="54" spans="1:7" ht="46.8" x14ac:dyDescent="0.3">
      <c r="A54" s="82" t="s">
        <v>151</v>
      </c>
      <c r="B54" s="85" t="s">
        <v>124</v>
      </c>
      <c r="C54" s="99"/>
      <c r="D54" s="88">
        <f>C54*10</f>
        <v>0</v>
      </c>
      <c r="G54" s="80"/>
    </row>
    <row r="55" spans="1:7" ht="46.8" x14ac:dyDescent="0.3">
      <c r="A55" s="111" t="s">
        <v>165</v>
      </c>
      <c r="B55" s="84" t="s">
        <v>14</v>
      </c>
      <c r="C55" s="99"/>
      <c r="D55" s="88">
        <f>C55*(10/8)</f>
        <v>0</v>
      </c>
      <c r="G55" s="80"/>
    </row>
    <row r="56" spans="1:7" ht="31.2" x14ac:dyDescent="0.3">
      <c r="A56" s="111" t="s">
        <v>167</v>
      </c>
      <c r="B56" s="84" t="s">
        <v>14</v>
      </c>
      <c r="C56" s="99"/>
      <c r="D56" s="88">
        <f>C56*(10/8)</f>
        <v>0</v>
      </c>
      <c r="G56" s="80"/>
    </row>
    <row r="57" spans="1:7" ht="78" x14ac:dyDescent="0.3">
      <c r="A57" s="111" t="s">
        <v>169</v>
      </c>
      <c r="B57" s="84" t="s">
        <v>14</v>
      </c>
      <c r="C57" s="99"/>
      <c r="D57" s="88">
        <f>C57*(10/8)</f>
        <v>0</v>
      </c>
      <c r="G57" s="80"/>
    </row>
    <row r="58" spans="1:7" ht="30" customHeight="1" x14ac:dyDescent="0.3">
      <c r="A58" s="81"/>
      <c r="B58" s="3" t="s">
        <v>125</v>
      </c>
      <c r="C58" s="3"/>
      <c r="D58" s="89">
        <f>SUM(D15:D57)</f>
        <v>0</v>
      </c>
      <c r="G58" s="80"/>
    </row>
    <row r="59" spans="1:7" ht="30" customHeight="1" x14ac:dyDescent="0.3">
      <c r="B59" s="90" t="s">
        <v>126</v>
      </c>
      <c r="C59" s="3"/>
      <c r="D59" s="74">
        <f>B5</f>
        <v>2400</v>
      </c>
    </row>
  </sheetData>
  <sheetProtection selectLockedCells="1"/>
  <dataValidations count="1">
    <dataValidation type="list" allowBlank="1" showInputMessage="1" showErrorMessage="1" sqref="C25:C26 C23 C28 C30 C32 C36 C38 C40:C42 C44 C46 C48 C50 C53" xr:uid="{00000000-0002-0000-0200-000000000000}">
      <formula1>"yes,no"</formula1>
    </dataValidation>
  </dataValidations>
  <pageMargins left="0.7" right="0.7" top="0.75" bottom="0.75" header="0.3" footer="0.3"/>
  <pageSetup paperSize="9"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Declaration</vt:lpstr>
      <vt:lpstr>Social Value Initiatives</vt:lpstr>
      <vt:lpstr>Delivery Plan</vt:lpstr>
    </vt:vector>
  </TitlesOfParts>
  <Company>NICS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Lizzie Scott</dc:creator>
  <cp:lastModifiedBy>McStay, Susan</cp:lastModifiedBy>
  <cp:lastPrinted>2019-04-25T13:28:57Z</cp:lastPrinted>
  <dcterms:created xsi:type="dcterms:W3CDTF">2019-04-24T08:54:58Z</dcterms:created>
  <dcterms:modified xsi:type="dcterms:W3CDTF">2023-06-08T10:55:10Z</dcterms:modified>
</cp:coreProperties>
</file>